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si\Documents\CMI\9abefcffe0754df3a063ad84c7eda825\"/>
    </mc:Choice>
  </mc:AlternateContent>
  <xr:revisionPtr revIDLastSave="0" documentId="13_ncr:1_{8F43DD60-002B-4593-A48C-9EC80E3D9828}" xr6:coauthVersionLast="36" xr6:coauthVersionMax="36" xr10:uidLastSave="{00000000-0000-0000-0000-000000000000}"/>
  <bookViews>
    <workbookView xWindow="0" yWindow="0" windowWidth="17970" windowHeight="11115" xr2:uid="{0714D092-BE4F-41AC-B295-0F0BA9600789}"/>
  </bookViews>
  <sheets>
    <sheet name="Fragebogen RB" sheetId="7" r:id="rId1"/>
    <sheet name="Transit" sheetId="11" state="hidden" r:id="rId2"/>
  </sheets>
  <definedNames>
    <definedName name="_xlnm._FilterDatabase" localSheetId="0" hidden="1">'Fragebogen RB'!$A$1:$AC$68</definedName>
    <definedName name="_xlnm._FilterDatabase" localSheetId="1" hidden="1">Transit!$A$1:$H$44</definedName>
    <definedName name="Bearbeiter">#REF!</definedName>
    <definedName name="_xlnm.Print_Area" localSheetId="1">Transit!$D:$G</definedName>
    <definedName name="_xlnm.Print_Titles" localSheetId="1">Transit!#REF!</definedName>
    <definedName name="Kategorie">#REF!</definedName>
    <definedName name="Thema">#REF!</definedName>
    <definedName name="vollständig">#REF!</definedName>
  </definedNames>
  <calcPr calcId="191029"/>
</workbook>
</file>

<file path=xl/calcChain.xml><?xml version="1.0" encoding="utf-8"?>
<calcChain xmlns="http://schemas.openxmlformats.org/spreadsheetml/2006/main">
  <c r="AB63" i="7" l="1"/>
  <c r="AB62" i="7"/>
  <c r="AB61" i="7"/>
  <c r="AB68" i="7"/>
  <c r="AB69" i="7" s="1"/>
  <c r="AB70" i="7" s="1"/>
  <c r="Y68" i="7"/>
  <c r="AB77" i="7"/>
  <c r="Z77" i="7"/>
  <c r="Y77" i="7"/>
  <c r="AA49" i="7"/>
  <c r="Z49" i="7"/>
  <c r="Y49" i="7"/>
  <c r="Y52" i="7" s="1"/>
  <c r="G11" i="11"/>
  <c r="H11" i="11"/>
  <c r="H10" i="11"/>
  <c r="G10" i="11"/>
  <c r="F10" i="11"/>
  <c r="F11" i="11"/>
  <c r="E10" i="11"/>
  <c r="E11" i="11"/>
  <c r="AA48" i="7"/>
  <c r="AA47" i="7"/>
  <c r="AA45" i="7"/>
  <c r="AA44" i="7"/>
  <c r="AA43" i="7"/>
  <c r="Y63" i="7"/>
  <c r="Y62" i="7"/>
  <c r="Y61" i="7"/>
  <c r="AA77" i="7" l="1"/>
  <c r="Y50" i="7"/>
  <c r="Y51" i="7"/>
  <c r="H23" i="11" l="1"/>
  <c r="E5" i="11" l="1"/>
  <c r="F5" i="11"/>
  <c r="G5" i="11"/>
  <c r="H5" i="11"/>
  <c r="Z65" i="7" l="1"/>
  <c r="AA65" i="7" s="1"/>
  <c r="Y65" i="7"/>
  <c r="Z72" i="7"/>
  <c r="AA72" i="7" s="1"/>
  <c r="Y72" i="7"/>
  <c r="Z54" i="7"/>
  <c r="AA54" i="7" s="1"/>
  <c r="Y54" i="7"/>
  <c r="Z42" i="7"/>
  <c r="AA42" i="7" s="1"/>
  <c r="Y42" i="7"/>
  <c r="Z37" i="7"/>
  <c r="AA37" i="7" s="1"/>
  <c r="Y37" i="7"/>
  <c r="Z62" i="7" l="1"/>
  <c r="AA62" i="7" l="1"/>
  <c r="Z51" i="7" l="1"/>
  <c r="H13" i="11"/>
  <c r="G13" i="11"/>
  <c r="F13" i="11"/>
  <c r="E13" i="11"/>
  <c r="Z52" i="7" l="1"/>
  <c r="AA75" i="7" l="1"/>
  <c r="AA74" i="7"/>
  <c r="AA73" i="7"/>
  <c r="AA67" i="7" l="1"/>
  <c r="AA66" i="7"/>
  <c r="AA60" i="7"/>
  <c r="AA59" i="7"/>
  <c r="AA57" i="7"/>
  <c r="AA56" i="7"/>
  <c r="AA38" i="7"/>
  <c r="Z68" i="7"/>
  <c r="Z63" i="7"/>
  <c r="Z61" i="7"/>
  <c r="AA61" i="7" l="1"/>
  <c r="AA63" i="7"/>
  <c r="AA68" i="7"/>
  <c r="Z69" i="7"/>
  <c r="Y69" i="7"/>
  <c r="Y70" i="7" s="1"/>
  <c r="Z50" i="7"/>
  <c r="AA69" i="7" l="1"/>
  <c r="Z70" i="7"/>
  <c r="G1" i="11" l="1"/>
  <c r="G3" i="11"/>
  <c r="G2" i="11"/>
  <c r="Z78" i="7" l="1"/>
  <c r="Y78" i="7"/>
  <c r="AB76" i="7"/>
  <c r="Z76" i="7"/>
  <c r="Y76" i="7"/>
  <c r="AA76" i="7" l="1"/>
  <c r="AB78" i="7"/>
  <c r="AA78" i="7" s="1"/>
  <c r="E23" i="11" l="1"/>
  <c r="E22" i="11"/>
  <c r="E21" i="11"/>
  <c r="E20" i="11"/>
  <c r="E19" i="11"/>
  <c r="E18" i="11"/>
  <c r="E17" i="11"/>
  <c r="E16" i="11"/>
  <c r="E15" i="11"/>
  <c r="E14" i="11"/>
  <c r="E12" i="11"/>
  <c r="E9" i="11"/>
  <c r="E8" i="11"/>
  <c r="E7" i="11"/>
  <c r="E6" i="11"/>
  <c r="E4" i="11"/>
  <c r="E3" i="11"/>
  <c r="E2" i="11"/>
  <c r="E1" i="11"/>
  <c r="A30" i="7"/>
  <c r="H6" i="11" l="1"/>
  <c r="G6" i="11"/>
  <c r="F6" i="11"/>
  <c r="H12" i="11" l="1"/>
  <c r="G12" i="11"/>
  <c r="F12" i="11"/>
  <c r="H8" i="11" l="1"/>
  <c r="H9" i="11"/>
  <c r="F8" i="11"/>
  <c r="G8" i="11"/>
  <c r="F9" i="11"/>
  <c r="G9" i="11"/>
  <c r="H7" i="11" l="1"/>
  <c r="H14" i="11"/>
  <c r="H15" i="11"/>
  <c r="H16" i="11"/>
  <c r="H17" i="11"/>
  <c r="H18" i="11"/>
  <c r="H19" i="11"/>
  <c r="H20" i="11"/>
  <c r="H21" i="11"/>
  <c r="H22" i="11"/>
  <c r="H1" i="11" l="1"/>
  <c r="G17" i="11"/>
  <c r="F17" i="11"/>
  <c r="G15" i="11"/>
  <c r="F15" i="11"/>
  <c r="G21" i="11"/>
  <c r="F21" i="11"/>
  <c r="G23" i="11" l="1"/>
  <c r="F23" i="11" l="1"/>
  <c r="H2" i="11" l="1"/>
  <c r="G22" i="11"/>
  <c r="G20" i="11"/>
  <c r="G7" i="11"/>
  <c r="F7" i="11"/>
  <c r="F22" i="11" l="1"/>
  <c r="F20" i="11"/>
  <c r="H4" i="11" l="1"/>
  <c r="H3" i="11"/>
  <c r="G14" i="11"/>
  <c r="G16" i="11"/>
  <c r="G18" i="11"/>
  <c r="G19" i="11"/>
  <c r="G4" i="11"/>
  <c r="F1" i="11"/>
  <c r="F14" i="11"/>
  <c r="F16" i="11"/>
  <c r="F18" i="11"/>
  <c r="F19" i="11"/>
  <c r="F3" i="11"/>
  <c r="F4" i="11"/>
  <c r="F2" i="11"/>
</calcChain>
</file>

<file path=xl/sharedStrings.xml><?xml version="1.0" encoding="utf-8"?>
<sst xmlns="http://schemas.openxmlformats.org/spreadsheetml/2006/main" count="191" uniqueCount="121">
  <si>
    <t>V</t>
  </si>
  <si>
    <t>F</t>
  </si>
  <si>
    <t>Frage-ID</t>
  </si>
  <si>
    <t>Teil</t>
  </si>
  <si>
    <t>Fragetitel</t>
  </si>
  <si>
    <t>Frage</t>
  </si>
  <si>
    <t>Jahr</t>
  </si>
  <si>
    <t>Firma</t>
  </si>
  <si>
    <t>gemeldeter Wert</t>
  </si>
  <si>
    <t>Bemerkung</t>
  </si>
  <si>
    <t>k.A.</t>
  </si>
  <si>
    <t>Anzahl Benutzer mobiler Sprachdienste, mit FL-Mobil-Rufnummer</t>
  </si>
  <si>
    <t>Anzahl Benutzer mobiler Sprachdienste, mit ausländischer Mobil-Rufnummer und Adresse in FL</t>
  </si>
  <si>
    <t>F-74</t>
  </si>
  <si>
    <t>Anzahl Breitband - Telefonanschlüsse (VoB / VoIP)</t>
  </si>
  <si>
    <t>Amt für Kommunikation</t>
  </si>
  <si>
    <t>Postfach 684</t>
  </si>
  <si>
    <t>FL-9490 Vaduz</t>
  </si>
  <si>
    <t>Unternehmen:</t>
  </si>
  <si>
    <t>Name:</t>
  </si>
  <si>
    <t>Funktion:</t>
  </si>
  <si>
    <t xml:space="preserve">erklärt hiermit, </t>
  </si>
  <si>
    <t>Ort/Datum:</t>
  </si>
  <si>
    <t>Verantwortlichkeit für die Erstellung dieser Statistik:</t>
  </si>
  <si>
    <t>V-01</t>
  </si>
  <si>
    <t>V-02</t>
  </si>
  <si>
    <t>V-03</t>
  </si>
  <si>
    <t>V-04/05</t>
  </si>
  <si>
    <t>F-04</t>
  </si>
  <si>
    <t>Ort/Datum</t>
  </si>
  <si>
    <t>Bearbeitung AK-intern</t>
  </si>
  <si>
    <t>für die Erstellung dieser Statistik für das vorstehend bezeichnete Unternehmen bevollmächtigt zu sein und dass die</t>
  </si>
  <si>
    <t xml:space="preserve">in diesem Fragebogen enthaltenen Daten vollständig und wahrheitsgemäss erhoben und wiedergegeben sind. </t>
  </si>
  <si>
    <t>D2</t>
  </si>
  <si>
    <t>A2</t>
  </si>
  <si>
    <t xml:space="preserve"> Telefondienste</t>
  </si>
  <si>
    <t>A-03</t>
  </si>
  <si>
    <t>Anzahl Kunden mit Abonnementen (post-paid)</t>
  </si>
  <si>
    <t>F-02-03</t>
  </si>
  <si>
    <t>Anzahl Kunden ohne Abonnemente (pre-paid)</t>
  </si>
  <si>
    <t>F-72-73</t>
  </si>
  <si>
    <t>D2-02</t>
  </si>
  <si>
    <t>D2-10</t>
  </si>
  <si>
    <t>RB-0</t>
  </si>
  <si>
    <t>RB</t>
  </si>
  <si>
    <t>Bemerkungen</t>
  </si>
  <si>
    <t>Angaben per 31.12.</t>
  </si>
  <si>
    <t>Anzahl mobile Internet-Zugänge für Endnutzer</t>
  </si>
  <si>
    <r>
      <t xml:space="preserve">Telefondienste </t>
    </r>
    <r>
      <rPr>
        <b/>
        <vertAlign val="superscript"/>
        <sz val="9"/>
        <rFont val="Calibri"/>
        <family val="2"/>
      </rPr>
      <t>3</t>
    </r>
  </si>
  <si>
    <t>ohne Abonnement (pre-paid)</t>
  </si>
  <si>
    <t>mit Abonnement (post-paid)</t>
  </si>
  <si>
    <t>Anzahl Endnutzer mit FL-Mobil-Rufnummer</t>
  </si>
  <si>
    <t>Anzahl Endnutzer mit ausländischer-Mobil-Rufnummer und Adresse in FL</t>
  </si>
  <si>
    <t>davon mit Adresse in FL</t>
  </si>
  <si>
    <t>F-02-03.1</t>
  </si>
  <si>
    <t>F-04.1</t>
  </si>
  <si>
    <t>D2-02.5</t>
  </si>
  <si>
    <t>Anzahl Kunden mit Abonnementen (post-paid), davon mit Adresse in FL</t>
  </si>
  <si>
    <t>Anzahl Kunden ohne Abonnemente (pre-paid), davon mit Adresse in FL</t>
  </si>
  <si>
    <r>
      <t xml:space="preserve">(Auszufüllen von Diensteanbietern, die den Anschluss </t>
    </r>
    <r>
      <rPr>
        <vertAlign val="superscript"/>
        <sz val="8"/>
        <rFont val="Calibri"/>
        <family val="2"/>
      </rPr>
      <t>1</t>
    </r>
    <r>
      <rPr>
        <sz val="8"/>
        <rFont val="Calibri"/>
        <family val="2"/>
      </rPr>
      <t xml:space="preserve"> / den Dienst dem Endnutzer anbieten)</t>
    </r>
  </si>
  <si>
    <r>
      <t xml:space="preserve">Mobile Sprachdienste </t>
    </r>
    <r>
      <rPr>
        <vertAlign val="superscript"/>
        <sz val="9"/>
        <rFont val="Calibri"/>
        <family val="2"/>
      </rPr>
      <t>4</t>
    </r>
  </si>
  <si>
    <t>Äulestrasse 51</t>
  </si>
  <si>
    <t>Ausschliesslicher Internetzugang, mit einer ausländischen Mobilnummer und Adresse in FL</t>
  </si>
  <si>
    <t>Ausschliesslicher Internetzugang, mit FL-Rufnummer</t>
  </si>
  <si>
    <t>Ausschliesslicher Internetzugang, mit FL-Mobilnummer</t>
  </si>
  <si>
    <r>
      <t xml:space="preserve">Anzahl mobile Internet-Zugänge für Endnutzer </t>
    </r>
    <r>
      <rPr>
        <b/>
        <vertAlign val="superscript"/>
        <sz val="9"/>
        <rFont val="Calibri"/>
        <family val="2"/>
      </rPr>
      <t>2,4</t>
    </r>
  </si>
  <si>
    <t>D-08</t>
  </si>
  <si>
    <t>D2-01</t>
  </si>
  <si>
    <t>Anzahl Internetanschlüsse im Festnetz für Endnutzer</t>
  </si>
  <si>
    <r>
      <t xml:space="preserve">Anzahl Internetanschlüsse im Festnetz für Endnutzer </t>
    </r>
    <r>
      <rPr>
        <vertAlign val="superscript"/>
        <sz val="9"/>
        <rFont val="Calibri"/>
        <family val="2"/>
      </rPr>
      <t>3</t>
    </r>
  </si>
  <si>
    <r>
      <t xml:space="preserve">Anzahl Breitband - Telefonanschlüsse (VoB / VoIP) </t>
    </r>
    <r>
      <rPr>
        <vertAlign val="superscript"/>
        <sz val="8"/>
        <rFont val="Calibri"/>
        <family val="2"/>
      </rPr>
      <t>6</t>
    </r>
  </si>
  <si>
    <r>
      <rPr>
        <b/>
        <sz val="10"/>
        <rFont val="Arial"/>
        <family val="2"/>
      </rPr>
      <t>II</t>
    </r>
    <r>
      <rPr>
        <sz val="10"/>
        <rFont val="Arial"/>
        <family val="2"/>
      </rPr>
      <t xml:space="preserve"> </t>
    </r>
    <r>
      <rPr>
        <sz val="10"/>
        <rFont val="Wingdings"/>
        <charset val="2"/>
      </rPr>
      <t>àà</t>
    </r>
    <r>
      <rPr>
        <sz val="10"/>
        <rFont val="Arial"/>
        <family val="2"/>
      </rPr>
      <t>Notizbereich</t>
    </r>
  </si>
  <si>
    <t>Kabelmodemanschlüsse (Internet über HFC-Koax Teilnehmeranschlussleitung)</t>
  </si>
  <si>
    <r>
      <t>Anschlüsse über LWL-Teilnehmeranschlussleitung</t>
    </r>
    <r>
      <rPr>
        <vertAlign val="superscript"/>
        <sz val="8"/>
        <rFont val="Calibri"/>
        <family val="2"/>
      </rPr>
      <t>5</t>
    </r>
  </si>
  <si>
    <t>Anschlüsse über LWL-Teilnehmeranschlussleitung</t>
  </si>
  <si>
    <t>Ausschliesslicher Internetzugang, mit FL-Rufnummer, davon mit Adresse in FL</t>
  </si>
  <si>
    <t>gleich oder höher als 200 Mbit/s</t>
  </si>
  <si>
    <r>
      <t xml:space="preserve">Anschlüsse mit Downloadleistung von mindestens 200 Mbit/s </t>
    </r>
    <r>
      <rPr>
        <vertAlign val="superscript"/>
        <sz val="8"/>
        <color theme="1"/>
        <rFont val="Calibri"/>
        <family val="2"/>
      </rPr>
      <t>7</t>
    </r>
  </si>
  <si>
    <t>D2-19</t>
  </si>
  <si>
    <t>Anzahl Internetanschlüsse im Festnetz nach Download-Leistung</t>
  </si>
  <si>
    <t>V-01.1</t>
  </si>
  <si>
    <t>Marktanteilestatistik</t>
  </si>
  <si>
    <t>Markenname</t>
  </si>
  <si>
    <t>Markenname, der zusammen mit dem Unternehmensnamen in der Marktanteile-</t>
  </si>
  <si>
    <r>
      <t xml:space="preserve">statistik erscheint (siehe Beispiel rechts) </t>
    </r>
    <r>
      <rPr>
        <vertAlign val="superscript"/>
        <sz val="8"/>
        <rFont val="Calibri"/>
        <family val="2"/>
      </rPr>
      <t>8</t>
    </r>
  </si>
  <si>
    <t>zur Erhebung von Anschlussdaten für</t>
  </si>
  <si>
    <t xml:space="preserve"> den Rechenschaftsbericht,</t>
  </si>
  <si>
    <t>und die Marktanteilestatistik</t>
  </si>
  <si>
    <t>die Telekommunikation-Marktstatistik</t>
  </si>
  <si>
    <t>gesamt:</t>
  </si>
  <si>
    <t>Anteil über LWL:</t>
  </si>
  <si>
    <t>Anteil mit mind. 200 Mbit/s:</t>
  </si>
  <si>
    <t>gesamt +423 Abos:</t>
  </si>
  <si>
    <t>gesamt +423 Abos im Ausland:</t>
  </si>
  <si>
    <t>gesamt +41 Abos in Liechtenstein:</t>
  </si>
  <si>
    <t>gesamt +423 und +41 Abos in Liechtenstein:</t>
  </si>
  <si>
    <t>Anteil +423 in Liechtenstein:</t>
  </si>
  <si>
    <t>aus</t>
  </si>
  <si>
    <t>ein</t>
  </si>
  <si>
    <t>Auswertezeilen</t>
  </si>
  <si>
    <t>_Auswertezeilen</t>
  </si>
  <si>
    <t>D2-24.1</t>
  </si>
  <si>
    <t xml:space="preserve">gleich oder höher als 1 Gbit/s </t>
  </si>
  <si>
    <t>Anteil mit mind. 1 Gbit/s:</t>
  </si>
  <si>
    <t>gesamt +423 Abos in Liechtenstein:</t>
  </si>
  <si>
    <t>Verantwortlichkeit für die Angaben in dieser Statistik:</t>
  </si>
  <si>
    <t>Ausschliesslicher Internetzugang, mit einer ausländischen Mobil-Rufnummer und Adresse in FL</t>
  </si>
  <si>
    <t>Fragebogen "Rechenschaftsbericht 2024"</t>
  </si>
  <si>
    <t>WorksheetTransit: Blattschutz einschalten, ausblenden</t>
  </si>
  <si>
    <r>
      <t xml:space="preserve">davon Anschlüsse mit Downloadleistung von mindestens 1 Gbit/s </t>
    </r>
    <r>
      <rPr>
        <vertAlign val="superscript"/>
        <sz val="8"/>
        <color theme="1"/>
        <rFont val="Calibri"/>
        <family val="2"/>
      </rPr>
      <t>7</t>
    </r>
  </si>
  <si>
    <t>Telefon:</t>
  </si>
  <si>
    <t>U-13</t>
  </si>
  <si>
    <t>Telefon</t>
  </si>
  <si>
    <t>U</t>
  </si>
  <si>
    <t>Beispiel für Unternehmen Telecom Liechtenstein AG bei Angabe des Markennamens "FL1":</t>
  </si>
  <si>
    <t>Anschlüsse mit anderen Anschlussarten, Typ:</t>
  </si>
  <si>
    <t>D2-And1</t>
  </si>
  <si>
    <t>andere Anschlussarten</t>
  </si>
  <si>
    <t>D2-And1.0</t>
  </si>
  <si>
    <t>andere Anschlussarten, Typ:</t>
  </si>
  <si>
    <t>neu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</si>
</sst>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18"/>
      <name val="Calibri"/>
      <family val="2"/>
    </font>
    <font>
      <b/>
      <sz val="8"/>
      <name val="Calibri"/>
      <family val="2"/>
    </font>
    <font>
      <sz val="8"/>
      <color indexed="10"/>
      <name val="Calibri"/>
      <family val="2"/>
    </font>
    <font>
      <sz val="10"/>
      <name val="Calibri"/>
      <family val="2"/>
    </font>
    <font>
      <b/>
      <i/>
      <sz val="10"/>
      <color indexed="9"/>
      <name val="Calibri"/>
      <family val="2"/>
    </font>
    <font>
      <sz val="6"/>
      <name val="Calibri"/>
      <family val="2"/>
    </font>
    <font>
      <sz val="8"/>
      <color indexed="12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9"/>
      <name val="Calibri"/>
      <family val="2"/>
    </font>
    <font>
      <b/>
      <vertAlign val="superscript"/>
      <sz val="9"/>
      <name val="Calibri"/>
      <family val="2"/>
    </font>
    <font>
      <sz val="6"/>
      <color indexed="8"/>
      <name val="Calibri"/>
      <family val="2"/>
    </font>
    <font>
      <sz val="8"/>
      <color indexed="23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sz val="8"/>
      <color indexed="23"/>
      <name val="Calibri"/>
      <family val="2"/>
      <scheme val="minor"/>
    </font>
    <font>
      <sz val="8"/>
      <color indexed="40"/>
      <name val="Calibri"/>
      <family val="2"/>
      <scheme val="minor"/>
    </font>
    <font>
      <sz val="8"/>
      <color indexed="23"/>
      <name val="Calibri"/>
      <family val="2"/>
    </font>
    <font>
      <sz val="8"/>
      <color rgb="FF7030A0"/>
      <name val="Calibri"/>
      <family val="2"/>
    </font>
    <font>
      <sz val="8"/>
      <color rgb="FF7030A0"/>
      <name val="Calibri"/>
      <family val="2"/>
      <scheme val="minor"/>
    </font>
    <font>
      <b/>
      <sz val="10"/>
      <name val="Arial"/>
      <family val="2"/>
    </font>
    <font>
      <sz val="10"/>
      <name val="Wingdings"/>
      <charset val="2"/>
    </font>
    <font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8"/>
      <color rgb="FF7030A0"/>
      <name val="Calibri"/>
      <family val="2"/>
    </font>
    <font>
      <u/>
      <sz val="8"/>
      <color rgb="FF7030A0"/>
      <name val="Calibri"/>
      <family val="2"/>
    </font>
    <font>
      <u/>
      <sz val="8"/>
      <color rgb="FF7030A0"/>
      <name val="Calibri"/>
      <family val="2"/>
      <scheme val="minor"/>
    </font>
    <font>
      <u/>
      <sz val="10"/>
      <color rgb="FF7030A0"/>
      <name val="Arial"/>
      <family val="2"/>
    </font>
    <font>
      <sz val="8"/>
      <color theme="1"/>
      <name val="Calibri"/>
      <family val="2"/>
    </font>
    <font>
      <vertAlign val="superscript"/>
      <sz val="8"/>
      <color theme="1"/>
      <name val="Calibri"/>
      <family val="2"/>
    </font>
    <font>
      <sz val="10"/>
      <name val="Arial"/>
      <family val="2"/>
    </font>
    <font>
      <u/>
      <sz val="8"/>
      <color rgb="FF7030A0"/>
      <name val="Calibri"/>
      <family val="1"/>
      <charset val="2"/>
    </font>
    <font>
      <sz val="10"/>
      <color theme="1"/>
      <name val="Arial"/>
      <family val="2"/>
    </font>
    <font>
      <sz val="10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u/>
      <sz val="8"/>
      <color theme="0"/>
      <name val="Calibri"/>
      <family val="2"/>
    </font>
    <font>
      <sz val="8"/>
      <color theme="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u/>
      <sz val="8"/>
      <color theme="0" tint="-4.9989318521683403E-2"/>
      <name val="Calibri"/>
      <family val="2"/>
    </font>
    <font>
      <b/>
      <i/>
      <sz val="8"/>
      <color theme="0" tint="-4.9989318521683403E-2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1" applyNumberFormat="0" applyAlignment="0" applyProtection="0"/>
    <xf numFmtId="0" fontId="14" fillId="20" borderId="2" applyNumberFormat="0" applyAlignment="0" applyProtection="0"/>
    <xf numFmtId="0" fontId="15" fillId="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4" applyNumberFormat="0" applyFont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23" borderId="9" applyNumberFormat="0" applyAlignment="0" applyProtection="0"/>
    <xf numFmtId="0" fontId="1" fillId="0" borderId="0"/>
    <xf numFmtId="9" fontId="52" fillId="0" borderId="0" applyFont="0" applyFill="0" applyBorder="0" applyAlignment="0" applyProtection="0"/>
    <xf numFmtId="0" fontId="54" fillId="0" borderId="15">
      <alignment vertical="center"/>
    </xf>
  </cellStyleXfs>
  <cellXfs count="174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3" fillId="24" borderId="0" xfId="0" applyFont="1" applyFill="1" applyBorder="1" applyAlignment="1" applyProtection="1">
      <alignment vertical="center"/>
    </xf>
    <xf numFmtId="0" fontId="0" fillId="0" borderId="0" xfId="0" applyFill="1" applyProtection="1"/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1" fillId="0" borderId="0" xfId="0" applyFont="1" applyProtection="1"/>
    <xf numFmtId="0" fontId="31" fillId="0" borderId="0" xfId="0" applyFont="1" applyAlignment="1" applyProtection="1">
      <alignment vertical="center"/>
    </xf>
    <xf numFmtId="0" fontId="3" fillId="25" borderId="0" xfId="0" applyFont="1" applyFill="1" applyAlignment="1" applyProtection="1">
      <alignment vertical="center"/>
    </xf>
    <xf numFmtId="0" fontId="3" fillId="25" borderId="0" xfId="0" applyFont="1" applyFill="1" applyBorder="1" applyAlignment="1" applyProtection="1">
      <alignment vertical="center"/>
    </xf>
    <xf numFmtId="0" fontId="30" fillId="25" borderId="0" xfId="0" applyFont="1" applyFill="1" applyBorder="1" applyAlignment="1" applyProtection="1">
      <alignment horizontal="right" vertical="center"/>
    </xf>
    <xf numFmtId="0" fontId="5" fillId="25" borderId="0" xfId="0" applyFont="1" applyFill="1" applyBorder="1" applyAlignment="1" applyProtection="1">
      <alignment vertical="center"/>
    </xf>
    <xf numFmtId="0" fontId="9" fillId="25" borderId="0" xfId="0" applyFont="1" applyFill="1" applyBorder="1" applyAlignment="1" applyProtection="1">
      <alignment horizontal="right" vertical="center"/>
    </xf>
    <xf numFmtId="49" fontId="9" fillId="25" borderId="0" xfId="0" applyNumberFormat="1" applyFont="1" applyFill="1" applyBorder="1" applyAlignment="1" applyProtection="1">
      <alignment horizontal="right" vertical="center"/>
    </xf>
    <xf numFmtId="0" fontId="32" fillId="0" borderId="0" xfId="0" applyFont="1" applyFill="1" applyBorder="1" applyAlignment="1" applyProtection="1">
      <alignment horizontal="left" vertical="top"/>
    </xf>
    <xf numFmtId="0" fontId="32" fillId="0" borderId="0" xfId="0" applyFont="1" applyFill="1" applyBorder="1" applyAlignment="1" applyProtection="1">
      <alignment vertical="top"/>
    </xf>
    <xf numFmtId="0" fontId="32" fillId="0" borderId="0" xfId="0" applyFont="1" applyFill="1" applyBorder="1" applyAlignment="1" applyProtection="1">
      <alignment horizontal="center" vertical="top"/>
    </xf>
    <xf numFmtId="0" fontId="3" fillId="24" borderId="0" xfId="0" applyFont="1" applyFill="1" applyAlignment="1" applyProtection="1">
      <alignment vertical="center"/>
    </xf>
    <xf numFmtId="0" fontId="9" fillId="24" borderId="0" xfId="0" applyFont="1" applyFill="1" applyBorder="1" applyAlignment="1" applyProtection="1">
      <alignment horizontal="right" vertical="center"/>
    </xf>
    <xf numFmtId="49" fontId="10" fillId="24" borderId="0" xfId="0" applyNumberFormat="1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right" vertical="center"/>
    </xf>
    <xf numFmtId="0" fontId="35" fillId="0" borderId="10" xfId="0" applyFont="1" applyFill="1" applyBorder="1" applyAlignment="1" applyProtection="1">
      <alignment horizontal="left"/>
    </xf>
    <xf numFmtId="0" fontId="35" fillId="0" borderId="0" xfId="0" applyFont="1" applyAlignment="1" applyProtection="1"/>
    <xf numFmtId="0" fontId="35" fillId="0" borderId="0" xfId="0" applyFont="1" applyFill="1" applyBorder="1" applyAlignment="1" applyProtection="1">
      <alignment horizontal="left"/>
    </xf>
    <xf numFmtId="0" fontId="35" fillId="0" borderId="0" xfId="0" applyFont="1" applyFill="1" applyBorder="1" applyAlignment="1" applyProtection="1"/>
    <xf numFmtId="0" fontId="35" fillId="0" borderId="0" xfId="0" applyFont="1" applyFill="1" applyAlignment="1" applyProtection="1">
      <alignment horizontal="center"/>
    </xf>
    <xf numFmtId="0" fontId="35" fillId="0" borderId="10" xfId="0" applyFont="1" applyFill="1" applyBorder="1" applyAlignment="1" applyProtection="1"/>
    <xf numFmtId="0" fontId="36" fillId="0" borderId="0" xfId="0" applyNumberFormat="1" applyFont="1" applyFill="1" applyAlignment="1" applyProtection="1"/>
    <xf numFmtId="0" fontId="35" fillId="0" borderId="10" xfId="0" applyNumberFormat="1" applyFont="1" applyFill="1" applyBorder="1" applyAlignment="1" applyProtection="1"/>
    <xf numFmtId="49" fontId="35" fillId="0" borderId="10" xfId="0" applyNumberFormat="1" applyFont="1" applyFill="1" applyBorder="1" applyAlignment="1" applyProtection="1"/>
    <xf numFmtId="0" fontId="35" fillId="0" borderId="11" xfId="0" applyFont="1" applyFill="1" applyBorder="1" applyAlignment="1" applyProtection="1">
      <alignment horizontal="left"/>
    </xf>
    <xf numFmtId="0" fontId="35" fillId="0" borderId="11" xfId="0" applyFont="1" applyBorder="1" applyAlignment="1" applyProtection="1"/>
    <xf numFmtId="0" fontId="35" fillId="0" borderId="11" xfId="0" applyFont="1" applyFill="1" applyBorder="1" applyAlignment="1" applyProtection="1"/>
    <xf numFmtId="0" fontId="35" fillId="0" borderId="0" xfId="0" applyFont="1" applyFill="1" applyAlignment="1" applyProtection="1"/>
    <xf numFmtId="49" fontId="35" fillId="0" borderId="10" xfId="0" applyNumberFormat="1" applyFont="1" applyFill="1" applyBorder="1" applyAlignment="1" applyProtection="1">
      <alignment horizontal="left"/>
    </xf>
    <xf numFmtId="49" fontId="35" fillId="0" borderId="11" xfId="0" applyNumberFormat="1" applyFont="1" applyFill="1" applyBorder="1" applyAlignment="1" applyProtection="1">
      <alignment horizontal="left"/>
    </xf>
    <xf numFmtId="0" fontId="35" fillId="0" borderId="0" xfId="0" applyFont="1" applyFill="1" applyBorder="1" applyAlignment="1" applyProtection="1">
      <alignment horizontal="left" wrapText="1"/>
    </xf>
    <xf numFmtId="0" fontId="35" fillId="0" borderId="0" xfId="0" applyFont="1" applyFill="1" applyBorder="1" applyAlignment="1" applyProtection="1">
      <alignment horizontal="center"/>
    </xf>
    <xf numFmtId="0" fontId="37" fillId="0" borderId="11" xfId="0" applyFont="1" applyFill="1" applyBorder="1" applyAlignment="1" applyProtection="1"/>
    <xf numFmtId="49" fontId="10" fillId="25" borderId="0" xfId="0" applyNumberFormat="1" applyFont="1" applyFill="1" applyBorder="1" applyAlignment="1" applyProtection="1">
      <alignment horizontal="left" vertical="top" wrapText="1"/>
    </xf>
    <xf numFmtId="0" fontId="3" fillId="0" borderId="13" xfId="0" applyFont="1" applyFill="1" applyBorder="1" applyAlignment="1" applyProtection="1">
      <alignment vertical="center"/>
    </xf>
    <xf numFmtId="0" fontId="38" fillId="0" borderId="13" xfId="0" applyFont="1" applyFill="1" applyBorder="1" applyAlignment="1" applyProtection="1">
      <alignment horizontal="right" vertical="center"/>
    </xf>
    <xf numFmtId="0" fontId="39" fillId="0" borderId="13" xfId="0" applyFont="1" applyFill="1" applyBorder="1" applyAlignment="1" applyProtection="1">
      <alignment horizontal="right" vertical="center"/>
    </xf>
    <xf numFmtId="3" fontId="3" fillId="0" borderId="14" xfId="0" applyNumberFormat="1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3" fontId="39" fillId="0" borderId="13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38" fillId="25" borderId="0" xfId="0" applyFont="1" applyFill="1" applyBorder="1" applyAlignment="1" applyProtection="1">
      <alignment vertical="center"/>
    </xf>
    <xf numFmtId="0" fontId="38" fillId="25" borderId="0" xfId="0" applyFont="1" applyFill="1" applyAlignment="1" applyProtection="1">
      <alignment vertical="center"/>
    </xf>
    <xf numFmtId="0" fontId="38" fillId="25" borderId="0" xfId="0" applyFont="1" applyFill="1" applyAlignment="1" applyProtection="1">
      <alignment horizontal="left" vertical="center"/>
    </xf>
    <xf numFmtId="0" fontId="38" fillId="24" borderId="0" xfId="0" applyFont="1" applyFill="1" applyAlignment="1" applyProtection="1">
      <alignment vertical="center"/>
    </xf>
    <xf numFmtId="0" fontId="0" fillId="25" borderId="0" xfId="0" applyFill="1" applyProtection="1">
      <protection locked="0"/>
    </xf>
    <xf numFmtId="0" fontId="0" fillId="25" borderId="0" xfId="0" applyFill="1" applyBorder="1" applyProtection="1">
      <protection locked="0"/>
    </xf>
    <xf numFmtId="0" fontId="0" fillId="25" borderId="0" xfId="0" applyFill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0" borderId="0" xfId="0" applyFont="1" applyFill="1" applyProtection="1">
      <protection locked="0"/>
    </xf>
    <xf numFmtId="0" fontId="1" fillId="25" borderId="0" xfId="0" applyFont="1" applyFill="1" applyProtection="1">
      <protection locked="0"/>
    </xf>
    <xf numFmtId="0" fontId="42" fillId="0" borderId="0" xfId="0" applyFont="1" applyAlignment="1" applyProtection="1">
      <alignment vertical="center"/>
    </xf>
    <xf numFmtId="0" fontId="43" fillId="25" borderId="0" xfId="0" applyFont="1" applyFill="1" applyProtection="1"/>
    <xf numFmtId="0" fontId="44" fillId="25" borderId="0" xfId="0" applyFont="1" applyFill="1" applyBorder="1" applyAlignment="1" applyProtection="1">
      <alignment vertical="top" wrapText="1"/>
    </xf>
    <xf numFmtId="0" fontId="45" fillId="25" borderId="0" xfId="0" applyFont="1" applyFill="1" applyBorder="1" applyAlignment="1" applyProtection="1">
      <alignment vertical="center" wrapText="1"/>
    </xf>
    <xf numFmtId="0" fontId="43" fillId="25" borderId="0" xfId="0" applyFont="1" applyFill="1" applyBorder="1" applyAlignment="1" applyProtection="1">
      <alignment vertical="center"/>
    </xf>
    <xf numFmtId="0" fontId="43" fillId="0" borderId="0" xfId="0" applyFont="1" applyFill="1" applyProtection="1"/>
    <xf numFmtId="0" fontId="1" fillId="25" borderId="0" xfId="0" applyFont="1" applyFill="1" applyBorder="1" applyProtection="1">
      <protection locked="0"/>
    </xf>
    <xf numFmtId="0" fontId="1" fillId="25" borderId="0" xfId="0" applyFont="1" applyFill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46" fillId="25" borderId="0" xfId="0" applyFont="1" applyFill="1" applyBorder="1" applyAlignment="1" applyProtection="1">
      <alignment vertical="center"/>
    </xf>
    <xf numFmtId="0" fontId="47" fillId="25" borderId="0" xfId="0" applyFont="1" applyFill="1" applyBorder="1" applyAlignment="1" applyProtection="1">
      <alignment vertical="center"/>
    </xf>
    <xf numFmtId="0" fontId="47" fillId="25" borderId="0" xfId="0" applyFont="1" applyFill="1" applyAlignment="1" applyProtection="1">
      <alignment vertical="center"/>
    </xf>
    <xf numFmtId="0" fontId="47" fillId="25" borderId="0" xfId="0" applyFont="1" applyFill="1" applyAlignment="1" applyProtection="1">
      <alignment horizontal="left" vertical="center"/>
    </xf>
    <xf numFmtId="0" fontId="48" fillId="0" borderId="13" xfId="0" applyFont="1" applyFill="1" applyBorder="1" applyAlignment="1" applyProtection="1">
      <alignment horizontal="right" vertical="center"/>
    </xf>
    <xf numFmtId="0" fontId="47" fillId="24" borderId="0" xfId="0" applyFont="1" applyFill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3" fontId="38" fillId="25" borderId="0" xfId="0" applyNumberFormat="1" applyFont="1" applyFill="1" applyBorder="1" applyAlignment="1" applyProtection="1">
      <alignment vertical="center"/>
    </xf>
    <xf numFmtId="3" fontId="38" fillId="25" borderId="0" xfId="0" applyNumberFormat="1" applyFont="1" applyFill="1" applyAlignment="1" applyProtection="1">
      <alignment vertical="center"/>
    </xf>
    <xf numFmtId="3" fontId="38" fillId="25" borderId="0" xfId="0" applyNumberFormat="1" applyFont="1" applyFill="1" applyAlignment="1" applyProtection="1">
      <alignment horizontal="left" vertical="center"/>
    </xf>
    <xf numFmtId="3" fontId="38" fillId="24" borderId="0" xfId="0" applyNumberFormat="1" applyFont="1" applyFill="1" applyAlignment="1" applyProtection="1">
      <alignment vertical="center"/>
    </xf>
    <xf numFmtId="3" fontId="38" fillId="24" borderId="0" xfId="0" applyNumberFormat="1" applyFont="1" applyFill="1" applyBorder="1" applyAlignment="1" applyProtection="1">
      <alignment vertical="center"/>
    </xf>
    <xf numFmtId="0" fontId="50" fillId="25" borderId="0" xfId="0" applyFont="1" applyFill="1" applyAlignment="1" applyProtection="1">
      <alignment vertical="center"/>
    </xf>
    <xf numFmtId="0" fontId="35" fillId="0" borderId="0" xfId="0" applyFont="1" applyBorder="1" applyAlignment="1" applyProtection="1"/>
    <xf numFmtId="0" fontId="40" fillId="25" borderId="0" xfId="0" applyFont="1" applyFill="1" applyProtection="1">
      <protection locked="0"/>
    </xf>
    <xf numFmtId="0" fontId="47" fillId="25" borderId="0" xfId="0" applyFont="1" applyFill="1" applyBorder="1" applyAlignment="1" applyProtection="1">
      <alignment horizontal="right" vertical="center"/>
    </xf>
    <xf numFmtId="0" fontId="39" fillId="25" borderId="0" xfId="0" applyFont="1" applyFill="1" applyProtection="1"/>
    <xf numFmtId="9" fontId="38" fillId="25" borderId="0" xfId="0" applyNumberFormat="1" applyFont="1" applyFill="1" applyBorder="1" applyAlignment="1" applyProtection="1">
      <alignment horizontal="right" vertical="center"/>
    </xf>
    <xf numFmtId="0" fontId="38" fillId="25" borderId="0" xfId="0" applyFont="1" applyFill="1" applyBorder="1" applyAlignment="1" applyProtection="1">
      <alignment horizontal="left" vertical="center"/>
    </xf>
    <xf numFmtId="0" fontId="57" fillId="25" borderId="0" xfId="0" applyFont="1" applyFill="1" applyBorder="1" applyAlignment="1" applyProtection="1">
      <alignment vertical="center"/>
    </xf>
    <xf numFmtId="0" fontId="57" fillId="25" borderId="0" xfId="0" applyFont="1" applyFill="1" applyBorder="1" applyAlignment="1" applyProtection="1">
      <alignment horizontal="right" vertical="center"/>
    </xf>
    <xf numFmtId="9" fontId="57" fillId="25" borderId="0" xfId="0" applyNumberFormat="1" applyFont="1" applyFill="1" applyBorder="1" applyAlignment="1" applyProtection="1">
      <alignment vertical="center"/>
    </xf>
    <xf numFmtId="3" fontId="57" fillId="25" borderId="0" xfId="0" applyNumberFormat="1" applyFont="1" applyFill="1" applyBorder="1" applyAlignment="1" applyProtection="1">
      <alignment vertical="center"/>
    </xf>
    <xf numFmtId="3" fontId="58" fillId="25" borderId="0" xfId="0" applyNumberFormat="1" applyFont="1" applyFill="1" applyBorder="1" applyAlignment="1" applyProtection="1">
      <alignment vertical="center"/>
    </xf>
    <xf numFmtId="0" fontId="56" fillId="26" borderId="0" xfId="0" applyNumberFormat="1" applyFont="1" applyFill="1" applyBorder="1" applyAlignment="1" applyProtection="1">
      <alignment horizontal="center" vertical="center"/>
    </xf>
    <xf numFmtId="0" fontId="55" fillId="0" borderId="15" xfId="44" applyFont="1" applyAlignment="1" applyProtection="1">
      <alignment horizontal="center" vertical="center"/>
    </xf>
    <xf numFmtId="0" fontId="3" fillId="25" borderId="0" xfId="0" applyFont="1" applyFill="1" applyBorder="1" applyAlignment="1" applyProtection="1">
      <alignment horizontal="center" vertical="center"/>
    </xf>
    <xf numFmtId="0" fontId="37" fillId="0" borderId="11" xfId="0" applyFont="1" applyFill="1" applyBorder="1" applyAlignment="1" applyProtection="1">
      <alignment horizontal="left"/>
    </xf>
    <xf numFmtId="0" fontId="37" fillId="0" borderId="11" xfId="0" applyFont="1" applyBorder="1" applyAlignment="1" applyProtection="1"/>
    <xf numFmtId="3" fontId="37" fillId="0" borderId="11" xfId="0" applyNumberFormat="1" applyFont="1" applyFill="1" applyBorder="1" applyAlignment="1" applyProtection="1">
      <alignment horizontal="left"/>
    </xf>
    <xf numFmtId="0" fontId="28" fillId="26" borderId="0" xfId="0" applyFont="1" applyFill="1" applyBorder="1" applyAlignment="1" applyProtection="1">
      <alignment vertical="center"/>
    </xf>
    <xf numFmtId="0" fontId="3" fillId="26" borderId="0" xfId="0" applyFont="1" applyFill="1" applyBorder="1" applyAlignment="1" applyProtection="1">
      <alignment vertical="center"/>
    </xf>
    <xf numFmtId="0" fontId="47" fillId="26" borderId="0" xfId="0" applyFont="1" applyFill="1" applyBorder="1" applyAlignment="1" applyProtection="1">
      <alignment vertical="center"/>
    </xf>
    <xf numFmtId="0" fontId="47" fillId="26" borderId="0" xfId="0" applyFont="1" applyFill="1" applyAlignment="1" applyProtection="1">
      <alignment vertical="center"/>
    </xf>
    <xf numFmtId="0" fontId="47" fillId="26" borderId="0" xfId="0" applyFont="1" applyFill="1" applyAlignment="1" applyProtection="1">
      <alignment horizontal="left" vertical="center"/>
    </xf>
    <xf numFmtId="0" fontId="47" fillId="26" borderId="0" xfId="0" applyFont="1" applyFill="1" applyBorder="1" applyAlignment="1" applyProtection="1">
      <alignment horizontal="left" vertical="center"/>
    </xf>
    <xf numFmtId="0" fontId="53" fillId="26" borderId="0" xfId="0" applyFont="1" applyFill="1" applyBorder="1" applyAlignment="1" applyProtection="1">
      <alignment horizontal="right" vertical="center"/>
    </xf>
    <xf numFmtId="0" fontId="7" fillId="26" borderId="0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27" xfId="0" applyFont="1" applyFill="1" applyBorder="1" applyAlignment="1" applyProtection="1">
      <alignment vertical="center"/>
    </xf>
    <xf numFmtId="0" fontId="38" fillId="0" borderId="27" xfId="0" applyFont="1" applyFill="1" applyBorder="1" applyAlignment="1" applyProtection="1">
      <alignment horizontal="right" vertical="center"/>
    </xf>
    <xf numFmtId="0" fontId="39" fillId="0" borderId="27" xfId="0" applyFont="1" applyFill="1" applyBorder="1" applyAlignment="1" applyProtection="1">
      <alignment horizontal="right" vertical="center"/>
    </xf>
    <xf numFmtId="3" fontId="39" fillId="0" borderId="27" xfId="0" applyNumberFormat="1" applyFont="1" applyFill="1" applyBorder="1" applyAlignment="1" applyProtection="1">
      <alignment horizontal="right" vertical="center"/>
    </xf>
    <xf numFmtId="0" fontId="38" fillId="26" borderId="0" xfId="0" applyFont="1" applyFill="1" applyBorder="1" applyAlignment="1" applyProtection="1">
      <alignment horizontal="right" vertical="center"/>
    </xf>
    <xf numFmtId="0" fontId="47" fillId="26" borderId="0" xfId="0" applyFont="1" applyFill="1" applyBorder="1" applyAlignment="1" applyProtection="1">
      <alignment horizontal="right" vertical="center"/>
    </xf>
    <xf numFmtId="0" fontId="48" fillId="26" borderId="0" xfId="0" applyFont="1" applyFill="1" applyBorder="1" applyAlignment="1" applyProtection="1">
      <alignment horizontal="right" vertical="center"/>
    </xf>
    <xf numFmtId="3" fontId="3" fillId="26" borderId="0" xfId="0" applyNumberFormat="1" applyFont="1" applyFill="1" applyBorder="1" applyAlignment="1" applyProtection="1">
      <alignment vertical="center"/>
    </xf>
    <xf numFmtId="3" fontId="38" fillId="25" borderId="0" xfId="0" applyNumberFormat="1" applyFont="1" applyFill="1" applyBorder="1" applyAlignment="1" applyProtection="1">
      <alignment horizontal="left" vertical="center"/>
    </xf>
    <xf numFmtId="3" fontId="58" fillId="25" borderId="28" xfId="0" applyNumberFormat="1" applyFont="1" applyFill="1" applyBorder="1" applyAlignment="1" applyProtection="1">
      <alignment vertical="center"/>
    </xf>
    <xf numFmtId="0" fontId="59" fillId="25" borderId="0" xfId="0" applyFont="1" applyFill="1" applyProtection="1">
      <protection locked="0"/>
    </xf>
    <xf numFmtId="0" fontId="60" fillId="25" borderId="0" xfId="0" applyFont="1" applyFill="1" applyProtection="1">
      <protection locked="0"/>
    </xf>
    <xf numFmtId="0" fontId="61" fillId="27" borderId="0" xfId="0" applyFont="1" applyFill="1" applyAlignment="1" applyProtection="1">
      <alignment horizontal="right"/>
      <protection locked="0"/>
    </xf>
    <xf numFmtId="0" fontId="43" fillId="25" borderId="0" xfId="0" applyFont="1" applyFill="1" applyBorder="1" applyProtection="1"/>
    <xf numFmtId="0" fontId="3" fillId="26" borderId="0" xfId="0" applyFont="1" applyFill="1" applyAlignment="1" applyProtection="1">
      <alignment vertical="center"/>
    </xf>
    <xf numFmtId="0" fontId="38" fillId="26" borderId="0" xfId="0" applyFont="1" applyFill="1" applyAlignment="1" applyProtection="1">
      <alignment vertical="center"/>
    </xf>
    <xf numFmtId="49" fontId="9" fillId="26" borderId="0" xfId="0" applyNumberFormat="1" applyFont="1" applyFill="1" applyBorder="1" applyAlignment="1" applyProtection="1">
      <alignment horizontal="right" vertical="center"/>
    </xf>
    <xf numFmtId="0" fontId="49" fillId="26" borderId="0" xfId="0" applyFont="1" applyFill="1" applyAlignment="1" applyProtection="1">
      <alignment horizontal="center" vertical="center"/>
    </xf>
    <xf numFmtId="0" fontId="3" fillId="25" borderId="0" xfId="0" applyFont="1" applyFill="1" applyAlignment="1" applyProtection="1">
      <alignment horizontal="right" vertical="center"/>
    </xf>
    <xf numFmtId="0" fontId="62" fillId="26" borderId="0" xfId="0" applyFont="1" applyFill="1" applyBorder="1" applyAlignment="1" applyProtection="1">
      <alignment vertical="center"/>
    </xf>
    <xf numFmtId="0" fontId="62" fillId="26" borderId="0" xfId="0" applyFont="1" applyFill="1" applyBorder="1" applyAlignment="1" applyProtection="1">
      <alignment horizontal="right" vertical="center"/>
    </xf>
    <xf numFmtId="0" fontId="38" fillId="25" borderId="0" xfId="0" applyFont="1" applyFill="1" applyBorder="1" applyAlignment="1" applyProtection="1">
      <alignment horizontal="right" vertical="center"/>
    </xf>
    <xf numFmtId="9" fontId="58" fillId="25" borderId="0" xfId="0" applyNumberFormat="1" applyFont="1" applyFill="1" applyBorder="1" applyAlignment="1" applyProtection="1">
      <alignment horizontal="right" vertical="center"/>
    </xf>
    <xf numFmtId="0" fontId="43" fillId="25" borderId="29" xfId="0" applyFont="1" applyFill="1" applyBorder="1" applyAlignment="1" applyProtection="1">
      <alignment vertical="center"/>
    </xf>
    <xf numFmtId="0" fontId="43" fillId="0" borderId="29" xfId="0" applyFont="1" applyFill="1" applyBorder="1" applyProtection="1"/>
    <xf numFmtId="0" fontId="43" fillId="25" borderId="29" xfId="0" applyFont="1" applyFill="1" applyBorder="1" applyProtection="1"/>
    <xf numFmtId="0" fontId="63" fillId="28" borderId="0" xfId="0" applyFont="1" applyFill="1" applyBorder="1" applyAlignment="1" applyProtection="1">
      <alignment vertical="center"/>
    </xf>
    <xf numFmtId="0" fontId="50" fillId="25" borderId="0" xfId="0" applyFont="1" applyFill="1" applyAlignment="1" applyProtection="1">
      <alignment horizontal="left" vertical="center"/>
    </xf>
    <xf numFmtId="3" fontId="57" fillId="25" borderId="16" xfId="43" applyNumberFormat="1" applyFont="1" applyFill="1" applyBorder="1" applyAlignment="1" applyProtection="1">
      <alignment vertical="center"/>
    </xf>
    <xf numFmtId="9" fontId="57" fillId="25" borderId="0" xfId="43" applyFont="1" applyFill="1" applyBorder="1" applyAlignment="1" applyProtection="1">
      <alignment vertical="center"/>
    </xf>
    <xf numFmtId="0" fontId="47" fillId="0" borderId="14" xfId="0" applyFont="1" applyFill="1" applyBorder="1" applyAlignment="1" applyProtection="1">
      <alignment vertical="center"/>
    </xf>
    <xf numFmtId="9" fontId="57" fillId="25" borderId="16" xfId="43" applyFont="1" applyFill="1" applyBorder="1" applyAlignment="1" applyProtection="1">
      <alignment vertical="center"/>
    </xf>
    <xf numFmtId="3" fontId="10" fillId="25" borderId="29" xfId="0" applyNumberFormat="1" applyFont="1" applyFill="1" applyBorder="1" applyAlignment="1" applyProtection="1">
      <alignment vertical="center"/>
      <protection locked="0"/>
    </xf>
    <xf numFmtId="0" fontId="5" fillId="25" borderId="0" xfId="0" applyFont="1" applyFill="1" applyAlignment="1" applyProtection="1">
      <alignment horizontal="center" vertical="center"/>
    </xf>
    <xf numFmtId="0" fontId="3" fillId="25" borderId="0" xfId="0" applyFont="1" applyFill="1" applyAlignment="1" applyProtection="1">
      <alignment horizontal="center" vertical="center"/>
    </xf>
    <xf numFmtId="0" fontId="10" fillId="25" borderId="17" xfId="0" applyFont="1" applyFill="1" applyBorder="1" applyAlignment="1" applyProtection="1">
      <alignment horizontal="left" vertical="center"/>
      <protection locked="0"/>
    </xf>
    <xf numFmtId="0" fontId="10" fillId="25" borderId="18" xfId="0" applyFont="1" applyFill="1" applyBorder="1" applyAlignment="1" applyProtection="1">
      <alignment horizontal="left" vertical="center"/>
      <protection locked="0"/>
    </xf>
    <xf numFmtId="0" fontId="10" fillId="25" borderId="19" xfId="0" applyFont="1" applyFill="1" applyBorder="1" applyAlignment="1" applyProtection="1">
      <alignment horizontal="left" vertical="center"/>
      <protection locked="0"/>
    </xf>
    <xf numFmtId="49" fontId="10" fillId="25" borderId="17" xfId="0" applyNumberFormat="1" applyFont="1" applyFill="1" applyBorder="1" applyAlignment="1" applyProtection="1">
      <alignment horizontal="left" vertical="center"/>
      <protection locked="0"/>
    </xf>
    <xf numFmtId="49" fontId="10" fillId="25" borderId="18" xfId="0" applyNumberFormat="1" applyFont="1" applyFill="1" applyBorder="1" applyAlignment="1" applyProtection="1">
      <alignment horizontal="left" vertical="center"/>
      <protection locked="0"/>
    </xf>
    <xf numFmtId="49" fontId="10" fillId="25" borderId="19" xfId="0" applyNumberFormat="1" applyFont="1" applyFill="1" applyBorder="1" applyAlignment="1" applyProtection="1">
      <alignment horizontal="left" vertical="center"/>
      <protection locked="0"/>
    </xf>
    <xf numFmtId="0" fontId="3" fillId="25" borderId="0" xfId="0" applyFont="1" applyFill="1" applyAlignment="1" applyProtection="1">
      <alignment horizontal="center" vertical="center"/>
    </xf>
    <xf numFmtId="49" fontId="10" fillId="24" borderId="20" xfId="0" applyNumberFormat="1" applyFont="1" applyFill="1" applyBorder="1" applyAlignment="1" applyProtection="1">
      <alignment horizontal="left" vertical="top" wrapText="1"/>
      <protection locked="0"/>
    </xf>
    <xf numFmtId="49" fontId="10" fillId="24" borderId="21" xfId="0" applyNumberFormat="1" applyFont="1" applyFill="1" applyBorder="1" applyAlignment="1" applyProtection="1">
      <alignment horizontal="left" vertical="top" wrapText="1"/>
      <protection locked="0"/>
    </xf>
    <xf numFmtId="49" fontId="10" fillId="24" borderId="22" xfId="0" applyNumberFormat="1" applyFont="1" applyFill="1" applyBorder="1" applyAlignment="1" applyProtection="1">
      <alignment horizontal="left" vertical="top" wrapText="1"/>
      <protection locked="0"/>
    </xf>
    <xf numFmtId="49" fontId="10" fillId="24" borderId="23" xfId="0" applyNumberFormat="1" applyFont="1" applyFill="1" applyBorder="1" applyAlignment="1" applyProtection="1">
      <alignment horizontal="left" vertical="top" wrapText="1"/>
      <protection locked="0"/>
    </xf>
    <xf numFmtId="49" fontId="10" fillId="24" borderId="24" xfId="0" applyNumberFormat="1" applyFont="1" applyFill="1" applyBorder="1" applyAlignment="1" applyProtection="1">
      <alignment horizontal="left" vertical="top" wrapText="1"/>
      <protection locked="0"/>
    </xf>
    <xf numFmtId="49" fontId="10" fillId="24" borderId="25" xfId="0" applyNumberFormat="1" applyFont="1" applyFill="1" applyBorder="1" applyAlignment="1" applyProtection="1">
      <alignment horizontal="left" vertical="top" wrapText="1"/>
      <protection locked="0"/>
    </xf>
    <xf numFmtId="0" fontId="8" fillId="28" borderId="0" xfId="0" applyFont="1" applyFill="1" applyBorder="1" applyAlignment="1" applyProtection="1">
      <alignment horizontal="center" vertical="center"/>
    </xf>
    <xf numFmtId="0" fontId="4" fillId="25" borderId="0" xfId="0" applyFont="1" applyFill="1" applyAlignment="1" applyProtection="1">
      <alignment horizontal="center" vertical="center"/>
    </xf>
    <xf numFmtId="0" fontId="5" fillId="25" borderId="0" xfId="0" applyFont="1" applyFill="1" applyAlignment="1" applyProtection="1">
      <alignment horizontal="center" vertical="center"/>
    </xf>
    <xf numFmtId="0" fontId="5" fillId="25" borderId="0" xfId="0" applyFont="1" applyFill="1" applyAlignment="1" applyProtection="1">
      <alignment horizontal="center" vertical="top"/>
    </xf>
    <xf numFmtId="0" fontId="6" fillId="25" borderId="0" xfId="0" applyFont="1" applyFill="1" applyAlignment="1" applyProtection="1">
      <alignment horizontal="center" vertical="center"/>
    </xf>
    <xf numFmtId="0" fontId="3" fillId="25" borderId="0" xfId="0" applyFont="1" applyFill="1" applyBorder="1" applyAlignment="1" applyProtection="1">
      <alignment horizontal="center" vertical="center"/>
    </xf>
    <xf numFmtId="0" fontId="42" fillId="25" borderId="0" xfId="0" applyFont="1" applyFill="1" applyAlignment="1" applyProtection="1">
      <alignment vertical="center"/>
    </xf>
    <xf numFmtId="0" fontId="39" fillId="0" borderId="30" xfId="0" applyFont="1" applyFill="1" applyBorder="1" applyAlignment="1" applyProtection="1">
      <alignment horizontal="right" vertical="center"/>
    </xf>
    <xf numFmtId="3" fontId="39" fillId="0" borderId="30" xfId="0" applyNumberFormat="1" applyFont="1" applyFill="1" applyBorder="1" applyAlignment="1" applyProtection="1">
      <alignment horizontal="right" vertical="center"/>
    </xf>
    <xf numFmtId="0" fontId="48" fillId="0" borderId="27" xfId="0" applyFont="1" applyFill="1" applyBorder="1" applyAlignment="1" applyProtection="1">
      <alignment horizontal="right" vertical="center"/>
    </xf>
    <xf numFmtId="0" fontId="56" fillId="25" borderId="0" xfId="0" applyNumberFormat="1" applyFont="1" applyFill="1" applyBorder="1" applyAlignment="1" applyProtection="1">
      <alignment horizontal="center" vertical="center"/>
    </xf>
    <xf numFmtId="0" fontId="55" fillId="25" borderId="29" xfId="44" applyFont="1" applyFill="1" applyBorder="1" applyAlignment="1" applyProtection="1">
      <alignment horizontal="center" vertical="center"/>
    </xf>
    <xf numFmtId="0" fontId="9" fillId="25" borderId="0" xfId="0" applyFont="1" applyFill="1" applyBorder="1" applyAlignment="1" applyProtection="1">
      <alignment horizontal="left" vertical="center"/>
    </xf>
    <xf numFmtId="0" fontId="9" fillId="27" borderId="0" xfId="0" applyFont="1" applyFill="1" applyBorder="1" applyAlignment="1" applyProtection="1">
      <alignment horizontal="right" vertical="center"/>
    </xf>
    <xf numFmtId="0" fontId="3" fillId="27" borderId="0" xfId="0" applyFont="1" applyFill="1" applyBorder="1" applyAlignment="1" applyProtection="1">
      <alignment horizontal="right" vertical="center"/>
    </xf>
    <xf numFmtId="49" fontId="10" fillId="25" borderId="17" xfId="0" applyNumberFormat="1" applyFont="1" applyFill="1" applyBorder="1" applyAlignment="1" applyProtection="1">
      <alignment horizontal="left" vertical="center" wrapText="1"/>
      <protection locked="0"/>
    </xf>
    <xf numFmtId="49" fontId="10" fillId="25" borderId="18" xfId="0" applyNumberFormat="1" applyFont="1" applyFill="1" applyBorder="1" applyAlignment="1" applyProtection="1">
      <alignment horizontal="left" vertical="center" wrapText="1"/>
      <protection locked="0"/>
    </xf>
    <xf numFmtId="49" fontId="10" fillId="25" borderId="19" xfId="0" applyNumberFormat="1" applyFont="1" applyFill="1" applyBorder="1" applyAlignment="1" applyProtection="1">
      <alignment horizontal="left" vertical="center" wrapText="1"/>
      <protection locked="0"/>
    </xf>
    <xf numFmtId="3" fontId="47" fillId="25" borderId="16" xfId="43" applyNumberFormat="1" applyFont="1" applyFill="1" applyBorder="1" applyAlignment="1" applyProtection="1">
      <alignment vertical="center"/>
    </xf>
    <xf numFmtId="3" fontId="47" fillId="25" borderId="0" xfId="0" applyNumberFormat="1" applyFont="1" applyFill="1" applyBorder="1" applyAlignment="1" applyProtection="1">
      <alignment vertical="center"/>
    </xf>
    <xf numFmtId="9" fontId="47" fillId="25" borderId="16" xfId="43" applyFont="1" applyFill="1" applyBorder="1" applyAlignment="1" applyProtection="1">
      <alignment vertical="center"/>
    </xf>
  </cellXfs>
  <cellStyles count="45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Prozent" xfId="43" builtinId="5"/>
    <cellStyle name="Schlecht" xfId="33" builtinId="27" customBuiltin="1"/>
    <cellStyle name="Standard" xfId="0" builtinId="0"/>
    <cellStyle name="Standard 2" xfId="42" xr:uid="{00000000-0005-0000-0000-000022000000}"/>
    <cellStyle name="TextFrame 2" xfId="44" xr:uid="{C06CC8FB-0D94-4580-A4A9-27710B944A01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3">
    <dxf>
      <font>
        <color rgb="FF7030A0"/>
      </font>
    </dxf>
    <dxf>
      <font>
        <color rgb="FF7030A0"/>
      </font>
    </dxf>
    <dxf>
      <font>
        <color rgb="FF7030A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9</xdr:col>
      <xdr:colOff>171450</xdr:colOff>
      <xdr:row>3</xdr:row>
      <xdr:rowOff>0</xdr:rowOff>
    </xdr:to>
    <xdr:grpSp>
      <xdr:nvGrpSpPr>
        <xdr:cNvPr id="53773" name="Group 1760">
          <a:extLst>
            <a:ext uri="{FF2B5EF4-FFF2-40B4-BE49-F238E27FC236}">
              <a16:creationId xmlns:a16="http://schemas.microsoft.com/office/drawing/2014/main" id="{00000000-0008-0000-0000-00000DD20000}"/>
            </a:ext>
          </a:extLst>
        </xdr:cNvPr>
        <xdr:cNvGrpSpPr>
          <a:grpSpLocks/>
        </xdr:cNvGrpSpPr>
      </xdr:nvGrpSpPr>
      <xdr:grpSpPr bwMode="auto">
        <a:xfrm>
          <a:off x="19050" y="28575"/>
          <a:ext cx="1866900" cy="1409700"/>
          <a:chOff x="657" y="1072"/>
          <a:chExt cx="1180" cy="888"/>
        </a:xfrm>
      </xdr:grpSpPr>
      <xdr:sp macro="" textlink="">
        <xdr:nvSpPr>
          <xdr:cNvPr id="3809" name="Rectangle 1761">
            <a:extLst>
              <a:ext uri="{FF2B5EF4-FFF2-40B4-BE49-F238E27FC236}">
                <a16:creationId xmlns:a16="http://schemas.microsoft.com/office/drawing/2014/main" id="{00000000-0008-0000-0000-0000E10E0000}"/>
              </a:ext>
            </a:extLst>
          </xdr:cNvPr>
          <xdr:cNvSpPr>
            <a:spLocks noChangeArrowheads="1"/>
          </xdr:cNvSpPr>
        </xdr:nvSpPr>
        <xdr:spPr bwMode="auto">
          <a:xfrm>
            <a:off x="657" y="1710"/>
            <a:ext cx="1180" cy="25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EAEAEA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vertOverflow="clip" wrap="square" lIns="90487" tIns="44450" rIns="90487" bIns="44450" anchor="t" upright="1"/>
          <a:lstStyle/>
          <a:p>
            <a:pPr algn="l" rtl="0">
              <a:lnSpc>
                <a:spcPts val="800"/>
              </a:lnSpc>
              <a:defRPr sz="1000"/>
            </a:pPr>
            <a:r>
              <a:rPr lang="en-US" sz="750" b="0" i="0" u="none" strike="noStrike" baseline="0">
                <a:solidFill>
                  <a:srgbClr val="000000"/>
                </a:solidFill>
                <a:latin typeface="Bryant Medium"/>
                <a:ea typeface="Bryant Medium"/>
                <a:cs typeface="Bryant Medium"/>
              </a:rPr>
              <a:t>AMT FÜR KOMMUNIKATION</a:t>
            </a:r>
            <a:endParaRPr lang="en-US"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endParaRPr>
          </a:p>
          <a:p>
            <a:pPr algn="l" rtl="0">
              <a:lnSpc>
                <a:spcPts val="900"/>
              </a:lnSpc>
              <a:defRPr sz="1000"/>
            </a:pPr>
            <a:r>
              <a:rPr lang="en-US" sz="750" b="0" i="0" u="none" strike="noStrike" baseline="0">
                <a:solidFill>
                  <a:srgbClr val="000000"/>
                </a:solidFill>
                <a:latin typeface="Bryant Regular"/>
                <a:ea typeface="Bryant Regular"/>
                <a:cs typeface="Bryant Regular"/>
              </a:rPr>
              <a:t>FÜRSTENTUM LIECHTENSTEIN </a:t>
            </a:r>
            <a:endPara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  <a:p>
            <a:pPr algn="l" rtl="0">
              <a:lnSpc>
                <a:spcPts val="900"/>
              </a:lnSpc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endParaRPr>
          </a:p>
        </xdr:txBody>
      </xdr:sp>
      <xdr:sp macro="" textlink="">
        <xdr:nvSpPr>
          <xdr:cNvPr id="3810" name="Rectangle 1762">
            <a:extLst>
              <a:ext uri="{FF2B5EF4-FFF2-40B4-BE49-F238E27FC236}">
                <a16:creationId xmlns:a16="http://schemas.microsoft.com/office/drawing/2014/main" id="{00000000-0008-0000-0000-0000E20E0000}"/>
              </a:ext>
            </a:extLst>
          </xdr:cNvPr>
          <xdr:cNvSpPr>
            <a:spLocks noChangeArrowheads="1"/>
          </xdr:cNvSpPr>
        </xdr:nvSpPr>
        <xdr:spPr bwMode="auto">
          <a:xfrm>
            <a:off x="723" y="1072"/>
            <a:ext cx="90" cy="292"/>
          </a:xfrm>
          <a:prstGeom prst="rect">
            <a:avLst/>
          </a:prstGeom>
          <a:solidFill>
            <a:srgbClr val="0033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endParaRPr lang="de-CH"/>
          </a:p>
        </xdr:txBody>
      </xdr:sp>
      <xdr:sp macro="" textlink="">
        <xdr:nvSpPr>
          <xdr:cNvPr id="3811" name="Rectangle 1763">
            <a:extLst>
              <a:ext uri="{FF2B5EF4-FFF2-40B4-BE49-F238E27FC236}">
                <a16:creationId xmlns:a16="http://schemas.microsoft.com/office/drawing/2014/main" id="{00000000-0008-0000-0000-0000E30E0000}"/>
              </a:ext>
            </a:extLst>
          </xdr:cNvPr>
          <xdr:cNvSpPr>
            <a:spLocks noChangeArrowheads="1"/>
          </xdr:cNvSpPr>
        </xdr:nvSpPr>
        <xdr:spPr bwMode="auto">
          <a:xfrm>
            <a:off x="723" y="1364"/>
            <a:ext cx="90" cy="298"/>
          </a:xfrm>
          <a:prstGeom prst="rect">
            <a:avLst/>
          </a:prstGeom>
          <a:solidFill>
            <a:srgbClr val="FF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  <xdr:txBody>
          <a:bodyPr rtlCol="0"/>
          <a:lstStyle/>
          <a:p>
            <a:endParaRPr lang="de-CH"/>
          </a:p>
        </xdr:txBody>
      </xdr:sp>
      <xdr:pic>
        <xdr:nvPicPr>
          <xdr:cNvPr id="3812" name="Picture 1764">
            <a:extLst>
              <a:ext uri="{FF2B5EF4-FFF2-40B4-BE49-F238E27FC236}">
                <a16:creationId xmlns:a16="http://schemas.microsoft.com/office/drawing/2014/main" id="{00000000-0008-0000-0000-0000E40E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904" y="1197"/>
            <a:ext cx="409" cy="48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EAEAEA"/>
                </a:solidFill>
              </a14:hiddenFill>
            </a:ext>
            <a:ext uri="{91240B29-F687-4F45-9708-019B960494DF}">
              <a14:hiddenLine xmlns:a14="http://schemas.microsoft.com/office/drawing/2010/main" w="1270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blurRad="63500" dist="38099" dir="2700000" algn="ctr" rotWithShape="0">
                    <a:srgbClr val="000000">
                      <a:alpha val="74998"/>
                    </a:srgbClr>
                  </a:outerShdw>
                </a:effectLst>
              </a14:hiddenEffects>
            </a:ext>
          </a:extLst>
        </xdr:spPr>
      </xdr:pic>
    </xdr:grpSp>
    <xdr:clientData/>
  </xdr:twoCellAnchor>
  <xdr:twoCellAnchor>
    <xdr:from>
      <xdr:col>0</xdr:col>
      <xdr:colOff>0</xdr:colOff>
      <xdr:row>84</xdr:row>
      <xdr:rowOff>66675</xdr:rowOff>
    </xdr:from>
    <xdr:to>
      <xdr:col>15</xdr:col>
      <xdr:colOff>28575</xdr:colOff>
      <xdr:row>86</xdr:row>
      <xdr:rowOff>152400</xdr:rowOff>
    </xdr:to>
    <xdr:sp macro="" textlink="">
      <xdr:nvSpPr>
        <xdr:cNvPr id="646" name="Text 449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0" y="10553700"/>
          <a:ext cx="2886075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1) Anschlusspunkt , der  den Zugang zum Netz eines</a:t>
          </a: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oder mehrerer Anbieter der elektronischen Kommunikation</a:t>
          </a: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und somit auch zu dessen/deren Diensten ermöglicht.</a:t>
          </a: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de-CH"/>
        </a:p>
      </xdr:txBody>
    </xdr:sp>
    <xdr:clientData/>
  </xdr:twoCellAnchor>
  <xdr:twoCellAnchor>
    <xdr:from>
      <xdr:col>16</xdr:col>
      <xdr:colOff>133351</xdr:colOff>
      <xdr:row>84</xdr:row>
      <xdr:rowOff>66674</xdr:rowOff>
    </xdr:from>
    <xdr:to>
      <xdr:col>27</xdr:col>
      <xdr:colOff>726282</xdr:colOff>
      <xdr:row>87</xdr:row>
      <xdr:rowOff>123824</xdr:rowOff>
    </xdr:to>
    <xdr:sp macro="" textlink="">
      <xdr:nvSpPr>
        <xdr:cNvPr id="647" name="Text 449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3181351" y="15211424"/>
          <a:ext cx="3474244" cy="557213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800" b="0" i="0" baseline="0">
              <a:effectLst/>
              <a:latin typeface="+mn-lt"/>
              <a:ea typeface="+mn-ea"/>
              <a:cs typeface="+mn-cs"/>
            </a:rPr>
            <a:t>2) Mobiler Internet-Zugang vom Typ Data-Only, postpaid oder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800" b="0" i="0" baseline="0">
              <a:effectLst/>
              <a:latin typeface="+mn-lt"/>
              <a:ea typeface="+mn-ea"/>
              <a:cs typeface="+mn-cs"/>
            </a:rPr>
            <a:t>    prepaid,mit aktivierter  SIM, für Tablets, Notebooks und ähnliche 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800" b="0" i="0" baseline="0">
              <a:effectLst/>
              <a:latin typeface="+mn-lt"/>
              <a:ea typeface="+mn-ea"/>
              <a:cs typeface="+mn-cs"/>
            </a:rPr>
            <a:t>    Geräte, ohne M2M (machine to machine) bzw. IoT (Internet of 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800" b="0" i="0" baseline="0">
              <a:effectLst/>
              <a:latin typeface="+mn-lt"/>
              <a:ea typeface="+mn-ea"/>
              <a:cs typeface="+mn-cs"/>
            </a:rPr>
            <a:t>    Things) Anwendungen</a:t>
          </a:r>
          <a:endParaRPr lang="de-CH" sz="800">
            <a:effectLst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0</xdr:col>
      <xdr:colOff>0</xdr:colOff>
      <xdr:row>87</xdr:row>
      <xdr:rowOff>9525</xdr:rowOff>
    </xdr:from>
    <xdr:to>
      <xdr:col>15</xdr:col>
      <xdr:colOff>28575</xdr:colOff>
      <xdr:row>88</xdr:row>
      <xdr:rowOff>28575</xdr:rowOff>
    </xdr:to>
    <xdr:sp macro="" textlink="">
      <xdr:nvSpPr>
        <xdr:cNvPr id="22" name="Text 44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0" y="11791950"/>
          <a:ext cx="28860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+mn-lt"/>
              <a:cs typeface="Calibri"/>
            </a:rPr>
            <a:t>3) Auch Anschlüsse in Bündelprodukten mitzählen. </a:t>
          </a: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de-CH"/>
        </a:p>
      </xdr:txBody>
    </xdr:sp>
    <xdr:clientData/>
  </xdr:twoCellAnchor>
  <xdr:twoCellAnchor>
    <xdr:from>
      <xdr:col>16</xdr:col>
      <xdr:colOff>133350</xdr:colOff>
      <xdr:row>87</xdr:row>
      <xdr:rowOff>104775</xdr:rowOff>
    </xdr:from>
    <xdr:to>
      <xdr:col>27</xdr:col>
      <xdr:colOff>726281</xdr:colOff>
      <xdr:row>90</xdr:row>
      <xdr:rowOff>28575</xdr:rowOff>
    </xdr:to>
    <xdr:sp macro="" textlink="">
      <xdr:nvSpPr>
        <xdr:cNvPr id="23" name="Text 44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181350" y="15749588"/>
          <a:ext cx="3474244" cy="42386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+mn-lt"/>
              <a:cs typeface="Calibri"/>
            </a:rPr>
            <a:t>4) Anzahl genutzter SIM-Karten angeben. Prepaid:  Anzahl </a:t>
          </a: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+mn-lt"/>
              <a:cs typeface="Calibri"/>
            </a:rPr>
            <a:t>    aktivierte  und von Kundenseite mindestens ein Mal im </a:t>
          </a: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+mn-lt"/>
              <a:cs typeface="Calibri"/>
            </a:rPr>
            <a:t>    Berichtsjahr  genutzte SIM-Karten.</a:t>
          </a: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de-CH"/>
        </a:p>
      </xdr:txBody>
    </xdr:sp>
    <xdr:clientData/>
  </xdr:twoCellAnchor>
  <xdr:twoCellAnchor>
    <xdr:from>
      <xdr:col>0</xdr:col>
      <xdr:colOff>0</xdr:colOff>
      <xdr:row>88</xdr:row>
      <xdr:rowOff>28576</xdr:rowOff>
    </xdr:from>
    <xdr:to>
      <xdr:col>14</xdr:col>
      <xdr:colOff>152401</xdr:colOff>
      <xdr:row>90</xdr:row>
      <xdr:rowOff>28576</xdr:rowOff>
    </xdr:to>
    <xdr:sp macro="" textlink="">
      <xdr:nvSpPr>
        <xdr:cNvPr id="33" name="Text 44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0" y="11972926"/>
          <a:ext cx="2819401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+mn-lt"/>
              <a:cs typeface="Calibri"/>
            </a:rPr>
            <a:t>5) Anschlüsse bei denen die  Signale bis zum Modem in der Nutzungseinheit über LWL laufen. Anschlüsse über FTTB-Leitungen.</a:t>
          </a:r>
        </a:p>
      </xdr:txBody>
    </xdr:sp>
    <xdr:clientData/>
  </xdr:twoCellAnchor>
  <xdr:twoCellAnchor>
    <xdr:from>
      <xdr:col>0</xdr:col>
      <xdr:colOff>0</xdr:colOff>
      <xdr:row>90</xdr:row>
      <xdr:rowOff>9524</xdr:rowOff>
    </xdr:from>
    <xdr:to>
      <xdr:col>15</xdr:col>
      <xdr:colOff>85725</xdr:colOff>
      <xdr:row>92</xdr:row>
      <xdr:rowOff>161924</xdr:rowOff>
    </xdr:to>
    <xdr:sp macro="" textlink="">
      <xdr:nvSpPr>
        <xdr:cNvPr id="34" name="Text 449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0" y="15573374"/>
          <a:ext cx="2943225" cy="4191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+mn-lt"/>
              <a:cs typeface="Calibri"/>
            </a:rPr>
            <a:t>6) Anzahl Lines und Trunks. Voice over IP Telefondienst über HFC-Koax TAL, über Glasfaser TAL, über Mobilfunkanschluss an festem Standort, als Dienst über Internet, ... mit Rufnummer des FL- Rufnummerplans</a:t>
          </a:r>
        </a:p>
        <a:p>
          <a:pPr algn="l" rtl="0">
            <a:defRPr sz="1000"/>
          </a:pPr>
          <a:endParaRPr lang="de-CH" sz="800" b="0" i="0" u="none" strike="noStrike" baseline="0">
            <a:solidFill>
              <a:srgbClr val="000000"/>
            </a:solidFill>
            <a:latin typeface="+mn-lt"/>
            <a:cs typeface="Calibri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de-CH"/>
        </a:p>
      </xdr:txBody>
    </xdr:sp>
    <xdr:clientData/>
  </xdr:twoCellAnchor>
  <xdr:twoCellAnchor>
    <xdr:from>
      <xdr:col>16</xdr:col>
      <xdr:colOff>133350</xdr:colOff>
      <xdr:row>90</xdr:row>
      <xdr:rowOff>9526</xdr:rowOff>
    </xdr:from>
    <xdr:to>
      <xdr:col>28</xdr:col>
      <xdr:colOff>29308</xdr:colOff>
      <xdr:row>90</xdr:row>
      <xdr:rowOff>146539</xdr:rowOff>
    </xdr:to>
    <xdr:sp macro="" textlink="">
      <xdr:nvSpPr>
        <xdr:cNvPr id="35" name="Text 449">
          <a:extLst>
            <a:ext uri="{FF2B5EF4-FFF2-40B4-BE49-F238E27FC236}">
              <a16:creationId xmlns:a16="http://schemas.microsoft.com/office/drawing/2014/main" id="{E4EADEB7-5711-4A73-9516-F356BB46084C}"/>
            </a:ext>
          </a:extLst>
        </xdr:cNvPr>
        <xdr:cNvSpPr txBox="1">
          <a:spLocks noChangeArrowheads="1"/>
        </xdr:cNvSpPr>
      </xdr:nvSpPr>
      <xdr:spPr bwMode="auto">
        <a:xfrm>
          <a:off x="3181350" y="12553218"/>
          <a:ext cx="2753458" cy="137013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+mn-lt"/>
              <a:cs typeface="Calibri"/>
            </a:rPr>
            <a:t>7) Im Angebot ausgewiesener Best Effort Wert</a:t>
          </a: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de-CH"/>
        </a:p>
      </xdr:txBody>
    </xdr:sp>
    <xdr:clientData/>
  </xdr:twoCellAnchor>
  <xdr:twoCellAnchor>
    <xdr:from>
      <xdr:col>16</xdr:col>
      <xdr:colOff>133351</xdr:colOff>
      <xdr:row>91</xdr:row>
      <xdr:rowOff>734</xdr:rowOff>
    </xdr:from>
    <xdr:to>
      <xdr:col>27</xdr:col>
      <xdr:colOff>726282</xdr:colOff>
      <xdr:row>92</xdr:row>
      <xdr:rowOff>83344</xdr:rowOff>
    </xdr:to>
    <xdr:sp macro="" textlink="">
      <xdr:nvSpPr>
        <xdr:cNvPr id="38" name="Text 449">
          <a:extLst>
            <a:ext uri="{FF2B5EF4-FFF2-40B4-BE49-F238E27FC236}">
              <a16:creationId xmlns:a16="http://schemas.microsoft.com/office/drawing/2014/main" id="{107E7540-96CC-4405-A14D-6AF2B1D548C4}"/>
            </a:ext>
          </a:extLst>
        </xdr:cNvPr>
        <xdr:cNvSpPr txBox="1">
          <a:spLocks noChangeArrowheads="1"/>
        </xdr:cNvSpPr>
      </xdr:nvSpPr>
      <xdr:spPr bwMode="auto">
        <a:xfrm>
          <a:off x="3181351" y="16312297"/>
          <a:ext cx="3474244" cy="189766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+mn-lt"/>
              <a:cs typeface="Calibri"/>
            </a:rPr>
            <a:t>8) leer lassen, falls keine Angabe eines Markennamens / Brands</a:t>
          </a: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+mn-lt"/>
              <a:cs typeface="Calibri"/>
            </a:rPr>
            <a:t>     gewünscht.</a:t>
          </a: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de-CH"/>
        </a:p>
      </xdr:txBody>
    </xdr:sp>
    <xdr:clientData/>
  </xdr:twoCellAnchor>
  <xdr:twoCellAnchor editAs="oneCell">
    <xdr:from>
      <xdr:col>32</xdr:col>
      <xdr:colOff>0</xdr:colOff>
      <xdr:row>30</xdr:row>
      <xdr:rowOff>0</xdr:rowOff>
    </xdr:from>
    <xdr:to>
      <xdr:col>36</xdr:col>
      <xdr:colOff>552000</xdr:colOff>
      <xdr:row>35</xdr:row>
      <xdr:rowOff>153657</xdr:rowOff>
    </xdr:to>
    <xdr:pic>
      <xdr:nvPicPr>
        <xdr:cNvPr id="43" name="Grafik 42">
          <a:extLst>
            <a:ext uri="{FF2B5EF4-FFF2-40B4-BE49-F238E27FC236}">
              <a16:creationId xmlns:a16="http://schemas.microsoft.com/office/drawing/2014/main" id="{0A73D968-B9AF-4A29-88EF-2022638B5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3350" y="5876925"/>
          <a:ext cx="3600000" cy="963281"/>
        </a:xfrm>
        <a:prstGeom prst="rect">
          <a:avLst/>
        </a:prstGeom>
        <a:ln>
          <a:solidFill>
            <a:schemeClr val="accent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outlinePr summaryBelow="0"/>
    <pageSetUpPr fitToPage="1"/>
  </sheetPr>
  <dimension ref="A1:AQ207"/>
  <sheetViews>
    <sheetView tabSelected="1" zoomScaleNormal="100" workbookViewId="0">
      <selection activeCell="M19" sqref="M19:W19"/>
    </sheetView>
  </sheetViews>
  <sheetFormatPr baseColWidth="10" defaultRowHeight="12.75"/>
  <cols>
    <col min="1" max="1" width="2.85546875" style="5" customWidth="1"/>
    <col min="2" max="24" width="2.85546875" style="4" customWidth="1"/>
    <col min="25" max="25" width="6.28515625" style="4" customWidth="1"/>
    <col min="26" max="26" width="6.5703125" style="4" customWidth="1"/>
    <col min="27" max="27" width="7.42578125" style="4" customWidth="1"/>
    <col min="28" max="28" width="11.42578125" style="4" customWidth="1"/>
    <col min="29" max="29" width="6" style="2" customWidth="1"/>
    <col min="30" max="30" width="9.7109375" style="62" hidden="1" customWidth="1"/>
    <col min="31" max="32" width="11.42578125" style="55" customWidth="1"/>
    <col min="33" max="36" width="11.42578125" style="55"/>
    <col min="37" max="38" width="11.42578125" style="65" customWidth="1"/>
    <col min="39" max="43" width="11.42578125" style="65"/>
    <col min="44" max="16384" width="11.42578125" style="54"/>
  </cols>
  <sheetData>
    <row r="1" spans="1:43" s="51" customFormat="1">
      <c r="A1" s="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9"/>
      <c r="AD1" s="58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</row>
    <row r="2" spans="1:43" s="51" customFormat="1" ht="50.25" customHeight="1">
      <c r="A2" s="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9"/>
      <c r="AD2" s="59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</row>
    <row r="3" spans="1:43" s="51" customFormat="1" ht="50.25" customHeight="1">
      <c r="A3" s="9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9"/>
      <c r="AD3" s="59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</row>
    <row r="4" spans="1:43" s="51" customFormat="1" ht="23.25">
      <c r="A4" s="154" t="s">
        <v>107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59"/>
      <c r="AE4" s="56"/>
      <c r="AF4" s="56"/>
      <c r="AG4" s="56" t="s">
        <v>108</v>
      </c>
      <c r="AH4" s="56"/>
      <c r="AI4" s="56"/>
      <c r="AJ4" s="56"/>
      <c r="AK4" s="56"/>
      <c r="AL4" s="56"/>
      <c r="AM4" s="56"/>
      <c r="AN4" s="56"/>
      <c r="AO4" s="56"/>
      <c r="AP4" s="56"/>
      <c r="AQ4" s="56"/>
    </row>
    <row r="5" spans="1:43" s="51" customFormat="1">
      <c r="A5" s="155" t="s">
        <v>85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59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</row>
    <row r="6" spans="1:43" s="51" customFormat="1">
      <c r="A6" s="155" t="s">
        <v>86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59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</row>
    <row r="7" spans="1:43" s="51" customFormat="1">
      <c r="A7" s="155" t="s">
        <v>88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59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</row>
    <row r="8" spans="1:43" s="51" customFormat="1">
      <c r="A8" s="155" t="s">
        <v>87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59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</row>
    <row r="9" spans="1:43" s="51" customFormat="1" ht="12.75" customHeight="1">
      <c r="A9" s="9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9"/>
      <c r="AD9" s="59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</row>
    <row r="10" spans="1:43" s="51" customFormat="1" ht="12.75" customHeight="1">
      <c r="A10" s="9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9"/>
      <c r="AD10" s="59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</row>
    <row r="11" spans="1:43" s="51" customFormat="1" ht="12.75" customHeight="1">
      <c r="A11" s="9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9"/>
      <c r="AD11" s="59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</row>
    <row r="12" spans="1:43" s="51" customFormat="1" ht="12.75" customHeight="1">
      <c r="A12" s="9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9"/>
      <c r="AD12" s="58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</row>
    <row r="13" spans="1:43" s="51" customFormat="1" ht="12.75" customHeight="1">
      <c r="A13" s="9"/>
      <c r="B13" s="155" t="s">
        <v>15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9"/>
      <c r="AD13" s="58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</row>
    <row r="14" spans="1:43" s="51" customFormat="1" ht="12.75" customHeight="1">
      <c r="A14" s="9"/>
      <c r="B14" s="155" t="s">
        <v>61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9"/>
      <c r="AD14" s="58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</row>
    <row r="15" spans="1:43" s="51" customFormat="1" ht="12.75" customHeight="1">
      <c r="A15" s="9"/>
      <c r="B15" s="155" t="s">
        <v>16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9"/>
      <c r="AD15" s="58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</row>
    <row r="16" spans="1:43" s="51" customFormat="1" ht="12.75" customHeight="1">
      <c r="A16" s="9"/>
      <c r="B16" s="155" t="s">
        <v>17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9"/>
      <c r="AD16" s="58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</row>
    <row r="17" spans="1:43" s="51" customFormat="1" ht="16.5" customHeight="1">
      <c r="A17" s="9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9"/>
      <c r="AD17" s="58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</row>
    <row r="18" spans="1:43" s="51" customFormat="1" ht="12.75" customHeight="1">
      <c r="A18" s="9"/>
      <c r="B18" s="156" t="s">
        <v>105</v>
      </c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9"/>
      <c r="AD18" s="58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</row>
    <row r="19" spans="1:43" s="51" customFormat="1" ht="12.75" customHeight="1">
      <c r="A19" s="9"/>
      <c r="B19" s="8"/>
      <c r="C19" s="8"/>
      <c r="D19" s="8"/>
      <c r="E19" s="8"/>
      <c r="F19" s="8"/>
      <c r="G19" s="8"/>
      <c r="H19" s="8"/>
      <c r="I19" s="8"/>
      <c r="J19" s="8"/>
      <c r="K19" s="8"/>
      <c r="L19" s="123" t="s">
        <v>18</v>
      </c>
      <c r="M19" s="140"/>
      <c r="N19" s="141"/>
      <c r="O19" s="141"/>
      <c r="P19" s="141"/>
      <c r="Q19" s="141"/>
      <c r="R19" s="141"/>
      <c r="S19" s="141"/>
      <c r="T19" s="141"/>
      <c r="U19" s="141"/>
      <c r="V19" s="141"/>
      <c r="W19" s="142"/>
      <c r="X19" s="8"/>
      <c r="Y19" s="8"/>
      <c r="Z19" s="8"/>
      <c r="AA19" s="8"/>
      <c r="AB19" s="8"/>
      <c r="AC19" s="10" t="s">
        <v>24</v>
      </c>
      <c r="AD19" s="128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</row>
    <row r="20" spans="1:43" s="51" customFormat="1" ht="12.75" customHeight="1">
      <c r="A20" s="9"/>
      <c r="B20" s="8"/>
      <c r="C20" s="8"/>
      <c r="D20" s="8"/>
      <c r="E20" s="8"/>
      <c r="F20" s="8"/>
      <c r="G20" s="8"/>
      <c r="H20" s="8"/>
      <c r="I20" s="8"/>
      <c r="J20" s="8"/>
      <c r="K20" s="8"/>
      <c r="L20" s="123" t="s">
        <v>19</v>
      </c>
      <c r="M20" s="140"/>
      <c r="N20" s="141"/>
      <c r="O20" s="141"/>
      <c r="P20" s="141"/>
      <c r="Q20" s="141"/>
      <c r="R20" s="141"/>
      <c r="S20" s="141"/>
      <c r="T20" s="141"/>
      <c r="U20" s="141"/>
      <c r="V20" s="141"/>
      <c r="W20" s="142"/>
      <c r="X20" s="8"/>
      <c r="Y20" s="8"/>
      <c r="Z20" s="8"/>
      <c r="AA20" s="8"/>
      <c r="AB20" s="8"/>
      <c r="AC20" s="10" t="s">
        <v>25</v>
      </c>
      <c r="AD20" s="128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</row>
    <row r="21" spans="1:43" s="51" customFormat="1" ht="12.75" customHeight="1">
      <c r="A21" s="9"/>
      <c r="B21" s="8"/>
      <c r="C21" s="8"/>
      <c r="D21" s="8"/>
      <c r="E21" s="8"/>
      <c r="F21" s="8"/>
      <c r="G21" s="8"/>
      <c r="H21" s="8"/>
      <c r="I21" s="8"/>
      <c r="J21" s="8"/>
      <c r="K21" s="8"/>
      <c r="L21" s="123" t="s">
        <v>20</v>
      </c>
      <c r="M21" s="140"/>
      <c r="N21" s="141"/>
      <c r="O21" s="141"/>
      <c r="P21" s="141"/>
      <c r="Q21" s="141"/>
      <c r="R21" s="141"/>
      <c r="S21" s="141"/>
      <c r="T21" s="141"/>
      <c r="U21" s="141"/>
      <c r="V21" s="141"/>
      <c r="W21" s="142"/>
      <c r="X21" s="8"/>
      <c r="Y21" s="8"/>
      <c r="Z21" s="8"/>
      <c r="AA21" s="8"/>
      <c r="AB21" s="8"/>
      <c r="AC21" s="10" t="s">
        <v>26</v>
      </c>
      <c r="AD21" s="128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</row>
    <row r="22" spans="1:43" s="51" customFormat="1" ht="12.75" customHeight="1">
      <c r="A22" s="9"/>
      <c r="B22" s="123"/>
      <c r="C22" s="123"/>
      <c r="D22" s="123"/>
      <c r="E22" s="123"/>
      <c r="F22" s="123"/>
      <c r="G22" s="123"/>
      <c r="H22" s="123"/>
      <c r="I22" s="8"/>
      <c r="J22" s="123"/>
      <c r="K22" s="123"/>
      <c r="L22" s="123" t="s">
        <v>22</v>
      </c>
      <c r="M22" s="143"/>
      <c r="N22" s="144"/>
      <c r="O22" s="144"/>
      <c r="P22" s="144"/>
      <c r="Q22" s="144"/>
      <c r="R22" s="144"/>
      <c r="S22" s="144"/>
      <c r="T22" s="144"/>
      <c r="U22" s="144"/>
      <c r="V22" s="144"/>
      <c r="W22" s="145"/>
      <c r="X22" s="8"/>
      <c r="Y22" s="8"/>
      <c r="Z22" s="8"/>
      <c r="AA22" s="8"/>
      <c r="AB22" s="8"/>
      <c r="AC22" s="10" t="s">
        <v>27</v>
      </c>
      <c r="AD22" s="128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</row>
    <row r="23" spans="1:43" s="51" customFormat="1" ht="12.75" customHeight="1">
      <c r="A23" s="9"/>
      <c r="B23" s="123"/>
      <c r="C23" s="123"/>
      <c r="D23" s="123"/>
      <c r="E23" s="123"/>
      <c r="F23" s="123"/>
      <c r="G23" s="123"/>
      <c r="H23" s="123"/>
      <c r="I23" s="8"/>
      <c r="J23" s="123"/>
      <c r="K23" s="123"/>
      <c r="L23" s="123" t="s">
        <v>110</v>
      </c>
      <c r="M23" s="143"/>
      <c r="N23" s="144"/>
      <c r="O23" s="144"/>
      <c r="P23" s="144"/>
      <c r="Q23" s="144"/>
      <c r="R23" s="144"/>
      <c r="S23" s="144"/>
      <c r="T23" s="144"/>
      <c r="U23" s="144"/>
      <c r="V23" s="144"/>
      <c r="W23" s="145"/>
      <c r="X23" s="8"/>
      <c r="Y23" s="8"/>
      <c r="Z23" s="8"/>
      <c r="AA23" s="8"/>
      <c r="AB23" s="8"/>
      <c r="AC23" s="10" t="s">
        <v>111</v>
      </c>
      <c r="AD23" s="128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</row>
    <row r="24" spans="1:43" s="51" customFormat="1" ht="12.75" customHeight="1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10"/>
      <c r="AD24" s="60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</row>
    <row r="25" spans="1:43" s="51" customFormat="1" ht="12.75" customHeight="1">
      <c r="A25" s="9"/>
      <c r="B25" s="146" t="s">
        <v>21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0"/>
      <c r="AD25" s="60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</row>
    <row r="26" spans="1:43" s="51" customFormat="1" ht="12.75" customHeight="1">
      <c r="A26" s="9"/>
      <c r="B26" s="146" t="s">
        <v>31</v>
      </c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0"/>
      <c r="AD26" s="60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</row>
    <row r="27" spans="1:43" s="51" customFormat="1" ht="12.75" customHeight="1">
      <c r="A27" s="9"/>
      <c r="B27" s="146" t="s">
        <v>32</v>
      </c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0"/>
      <c r="AD27" s="60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</row>
    <row r="28" spans="1:43" s="51" customFormat="1" ht="12.75" customHeight="1">
      <c r="A28" s="9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0"/>
      <c r="AD28" s="60"/>
      <c r="AE28" s="56"/>
      <c r="AF28" s="56"/>
      <c r="AG28" s="80"/>
      <c r="AH28" s="56"/>
      <c r="AI28" s="56"/>
      <c r="AJ28" s="56"/>
      <c r="AK28" s="56"/>
      <c r="AL28" s="56"/>
      <c r="AM28" s="56"/>
      <c r="AN28" s="56"/>
      <c r="AO28" s="56"/>
      <c r="AP28" s="56"/>
      <c r="AQ28" s="56"/>
    </row>
    <row r="29" spans="1:43" s="51" customFormat="1" ht="12.75" customHeight="1">
      <c r="A29" s="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9"/>
      <c r="AD29" s="58"/>
      <c r="AE29" s="56"/>
      <c r="AF29" s="56"/>
      <c r="AG29" s="115"/>
      <c r="AH29" s="116"/>
      <c r="AI29" s="116"/>
      <c r="AJ29" s="116"/>
      <c r="AK29" s="117" t="s">
        <v>114</v>
      </c>
      <c r="AL29" s="56"/>
      <c r="AM29" s="56"/>
      <c r="AN29" s="56"/>
      <c r="AO29" s="56"/>
      <c r="AP29" s="56"/>
      <c r="AQ29" s="56"/>
    </row>
    <row r="30" spans="1:43" s="52" customFormat="1" ht="12.75" customHeight="1">
      <c r="A30" s="153" t="str">
        <f>CONCATENATE("Angaben per 31.12.",LEFT(RIGHT(A4,5),4))</f>
        <v>Angaben per 31.12.2024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31" t="s">
        <v>30</v>
      </c>
      <c r="AE30" s="55" t="s">
        <v>71</v>
      </c>
      <c r="AF30" s="63"/>
      <c r="AG30" s="56"/>
      <c r="AH30" s="63"/>
      <c r="AI30" s="63"/>
      <c r="AJ30" s="63"/>
      <c r="AK30" s="63"/>
      <c r="AL30" s="63"/>
      <c r="AM30" s="63"/>
      <c r="AN30" s="63"/>
      <c r="AO30" s="63"/>
      <c r="AP30" s="63"/>
      <c r="AQ30" s="63"/>
    </row>
    <row r="31" spans="1:43" s="51" customFormat="1" ht="12.75" customHeight="1">
      <c r="A31" s="158" t="s">
        <v>59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67" t="s">
        <v>120</v>
      </c>
      <c r="AD31" s="163" t="s">
        <v>99</v>
      </c>
      <c r="AE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</row>
    <row r="32" spans="1:43" s="51" customFormat="1" ht="12.75" customHeight="1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84"/>
      <c r="AB32" s="92"/>
      <c r="AC32" s="9"/>
      <c r="AD32" s="164" t="s">
        <v>97</v>
      </c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</row>
    <row r="33" spans="1:43" s="51" customFormat="1" ht="12.75" customHeight="1">
      <c r="A33" s="96" t="s">
        <v>81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8"/>
      <c r="O33" s="98"/>
      <c r="P33" s="98"/>
      <c r="Q33" s="99"/>
      <c r="R33" s="100"/>
      <c r="S33" s="101"/>
      <c r="T33" s="98"/>
      <c r="U33" s="98"/>
      <c r="V33" s="98"/>
      <c r="W33" s="98"/>
      <c r="X33" s="98"/>
      <c r="Y33" s="98"/>
      <c r="Z33" s="98"/>
      <c r="AA33" s="102"/>
      <c r="AB33" s="122"/>
      <c r="AC33" s="103"/>
      <c r="AD33" s="121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</row>
    <row r="34" spans="1:43" s="53" customFormat="1">
      <c r="A34" s="11"/>
      <c r="B34" s="9" t="s">
        <v>83</v>
      </c>
      <c r="C34" s="8"/>
      <c r="D34" s="9"/>
      <c r="E34" s="9"/>
      <c r="F34" s="9"/>
      <c r="G34" s="9"/>
      <c r="H34" s="9"/>
      <c r="I34" s="9"/>
      <c r="J34" s="9"/>
      <c r="K34" s="9"/>
      <c r="L34" s="9"/>
      <c r="M34" s="9"/>
      <c r="N34" s="47"/>
      <c r="O34" s="73"/>
      <c r="P34" s="73"/>
      <c r="Q34" s="74"/>
      <c r="R34" s="75"/>
      <c r="S34" s="74"/>
      <c r="T34" s="74"/>
      <c r="U34" s="74"/>
      <c r="V34" s="74"/>
      <c r="W34" s="73"/>
      <c r="X34" s="168"/>
      <c r="Y34" s="169"/>
      <c r="Z34" s="169"/>
      <c r="AA34" s="169"/>
      <c r="AB34" s="170"/>
      <c r="AC34" s="20" t="s">
        <v>80</v>
      </c>
      <c r="AD34" s="128"/>
      <c r="AE34" s="64"/>
      <c r="AF34" s="56"/>
      <c r="AG34" s="56"/>
      <c r="AH34" s="64"/>
      <c r="AI34" s="64"/>
      <c r="AJ34" s="64"/>
      <c r="AK34" s="64"/>
      <c r="AL34" s="64"/>
      <c r="AM34" s="64"/>
      <c r="AN34" s="64"/>
      <c r="AO34" s="64"/>
      <c r="AP34" s="64"/>
      <c r="AQ34" s="64"/>
    </row>
    <row r="35" spans="1:43" s="51" customFormat="1" ht="12.75" customHeight="1">
      <c r="A35" s="92"/>
      <c r="B35" s="9" t="s">
        <v>84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"/>
      <c r="AD35" s="58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</row>
    <row r="36" spans="1:43" s="51" customFormat="1" ht="12.75" customHeight="1">
      <c r="A36" s="92"/>
      <c r="B36" s="9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85"/>
      <c r="Z36" s="85"/>
      <c r="AA36" s="86"/>
      <c r="AB36" s="92"/>
      <c r="AC36" s="9"/>
      <c r="AD36" s="82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</row>
    <row r="37" spans="1:43" s="53" customFormat="1" ht="12.75" customHeight="1">
      <c r="A37" s="96" t="s">
        <v>48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8"/>
      <c r="O37" s="98"/>
      <c r="P37" s="98"/>
      <c r="Q37" s="99"/>
      <c r="R37" s="100"/>
      <c r="S37" s="101"/>
      <c r="T37" s="98"/>
      <c r="U37" s="98"/>
      <c r="V37" s="98"/>
      <c r="W37" s="98"/>
      <c r="X37" s="98"/>
      <c r="Y37" s="124">
        <f>LEFT(RIGHT($A$4,5),4)-2</f>
        <v>2022</v>
      </c>
      <c r="Z37" s="124">
        <f>LEFT(RIGHT($A$4,5),4)-1</f>
        <v>2023</v>
      </c>
      <c r="AA37" s="125" t="str">
        <f>CONCATENATE("D ",Z37)</f>
        <v>D 2023</v>
      </c>
      <c r="AB37" s="122"/>
      <c r="AC37" s="103"/>
      <c r="AD37" s="121"/>
      <c r="AE37" s="64"/>
      <c r="AF37" s="56"/>
      <c r="AG37" s="56"/>
      <c r="AH37" s="64"/>
      <c r="AI37" s="64"/>
      <c r="AJ37" s="64"/>
      <c r="AK37" s="64"/>
      <c r="AL37" s="64"/>
      <c r="AM37" s="64"/>
      <c r="AN37" s="64"/>
      <c r="AO37" s="64"/>
      <c r="AP37" s="64"/>
      <c r="AQ37" s="64"/>
    </row>
    <row r="38" spans="1:43" s="53" customFormat="1" ht="12.75" customHeight="1">
      <c r="A38" s="11"/>
      <c r="B38" s="9" t="s">
        <v>70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47"/>
      <c r="O38" s="73"/>
      <c r="P38" s="73"/>
      <c r="Q38" s="73"/>
      <c r="R38" s="113"/>
      <c r="S38" s="73"/>
      <c r="T38" s="73"/>
      <c r="U38" s="73"/>
      <c r="V38" s="73"/>
      <c r="W38" s="73"/>
      <c r="X38" s="73"/>
      <c r="Y38" s="89"/>
      <c r="Z38" s="89"/>
      <c r="AA38" s="114" t="str">
        <f>IF(OR(ISERROR(AB38-Z38),ISBLANK(Z38)),"",IF(AB38-Z38=0,"",AB38-Z38))</f>
        <v/>
      </c>
      <c r="AB38" s="137"/>
      <c r="AC38" s="12" t="s">
        <v>36</v>
      </c>
      <c r="AD38" s="128"/>
      <c r="AE38" s="64"/>
      <c r="AF38" s="56"/>
      <c r="AG38" s="56"/>
      <c r="AH38" s="64"/>
      <c r="AI38" s="64"/>
      <c r="AJ38" s="64"/>
      <c r="AK38" s="64"/>
      <c r="AL38" s="64"/>
      <c r="AM38" s="64"/>
      <c r="AN38" s="64"/>
      <c r="AO38" s="64"/>
      <c r="AP38" s="64"/>
      <c r="AQ38" s="64"/>
    </row>
    <row r="39" spans="1:43" s="53" customFormat="1" ht="12.75" customHeight="1">
      <c r="A39" s="66"/>
      <c r="B39" s="47"/>
      <c r="C39" s="48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67"/>
      <c r="O39" s="67"/>
      <c r="P39" s="67"/>
      <c r="Q39" s="68"/>
      <c r="R39" s="69"/>
      <c r="S39" s="68"/>
      <c r="T39" s="68"/>
      <c r="U39" s="68"/>
      <c r="V39" s="68"/>
      <c r="W39" s="86"/>
      <c r="X39" s="67"/>
      <c r="Y39" s="88"/>
      <c r="Z39" s="88"/>
      <c r="AA39" s="88"/>
      <c r="AB39" s="133"/>
      <c r="AC39" s="12"/>
      <c r="AD39" s="82"/>
      <c r="AE39" s="64"/>
      <c r="AF39" s="56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</row>
    <row r="40" spans="1:43" s="53" customFormat="1" ht="12.75" customHeight="1">
      <c r="A40" s="66"/>
      <c r="B40" s="47"/>
      <c r="C40" s="48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8"/>
      <c r="R40" s="49"/>
      <c r="S40" s="48"/>
      <c r="T40" s="48"/>
      <c r="U40" s="48"/>
      <c r="V40" s="48"/>
      <c r="W40" s="86"/>
      <c r="X40" s="47"/>
      <c r="Y40" s="87"/>
      <c r="Z40" s="87"/>
      <c r="AA40" s="83"/>
      <c r="AB40" s="134"/>
      <c r="AC40" s="12"/>
      <c r="AD40" s="82"/>
      <c r="AE40" s="64"/>
      <c r="AF40" s="56"/>
      <c r="AG40" s="56"/>
      <c r="AH40" s="64"/>
      <c r="AI40" s="64"/>
      <c r="AJ40" s="64"/>
      <c r="AK40" s="64"/>
      <c r="AL40" s="64"/>
      <c r="AM40" s="64"/>
      <c r="AN40" s="64"/>
      <c r="AO40" s="64"/>
      <c r="AP40" s="64"/>
      <c r="AQ40" s="64"/>
    </row>
    <row r="41" spans="1:43" s="53" customFormat="1" ht="12.75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86"/>
      <c r="X41" s="126"/>
      <c r="Y41" s="127"/>
      <c r="Z41" s="127"/>
      <c r="AA41" s="83"/>
      <c r="AB41" s="48"/>
      <c r="AC41" s="48"/>
      <c r="AD41" s="82"/>
      <c r="AE41" s="64"/>
      <c r="AF41" s="56"/>
      <c r="AG41" s="56"/>
      <c r="AH41" s="64"/>
      <c r="AI41" s="64"/>
      <c r="AJ41" s="64"/>
      <c r="AK41" s="64"/>
      <c r="AL41" s="64"/>
      <c r="AM41" s="64"/>
      <c r="AN41" s="64"/>
      <c r="AO41" s="64"/>
      <c r="AP41" s="64"/>
      <c r="AQ41" s="64"/>
    </row>
    <row r="42" spans="1:43" s="53" customFormat="1" ht="12.75" customHeight="1">
      <c r="A42" s="96" t="s">
        <v>69</v>
      </c>
      <c r="B42" s="97"/>
      <c r="C42" s="97"/>
      <c r="D42" s="97"/>
      <c r="E42" s="97"/>
      <c r="F42" s="97"/>
      <c r="G42" s="97"/>
      <c r="H42" s="97"/>
      <c r="I42" s="109"/>
      <c r="J42" s="109"/>
      <c r="K42" s="109"/>
      <c r="L42" s="109"/>
      <c r="M42" s="109"/>
      <c r="N42" s="109"/>
      <c r="O42" s="110"/>
      <c r="P42" s="110"/>
      <c r="Q42" s="110"/>
      <c r="R42" s="110"/>
      <c r="S42" s="110"/>
      <c r="T42" s="110"/>
      <c r="U42" s="110"/>
      <c r="V42" s="111"/>
      <c r="W42" s="111"/>
      <c r="X42" s="111"/>
      <c r="Y42" s="124">
        <f>LEFT(RIGHT($A$4,5),4)-2</f>
        <v>2022</v>
      </c>
      <c r="Z42" s="124">
        <f>LEFT(RIGHT($A$4,5),4)-1</f>
        <v>2023</v>
      </c>
      <c r="AA42" s="125" t="str">
        <f>CONCATENATE("D ",Z42)</f>
        <v>D 2023</v>
      </c>
      <c r="AB42" s="98"/>
      <c r="AC42" s="112"/>
      <c r="AD42" s="121"/>
      <c r="AE42" s="64"/>
      <c r="AF42" s="56"/>
      <c r="AG42" s="56"/>
      <c r="AH42" s="64"/>
      <c r="AI42" s="64"/>
      <c r="AJ42" s="64"/>
      <c r="AK42" s="64"/>
      <c r="AL42" s="64"/>
      <c r="AM42" s="64"/>
      <c r="AN42" s="64"/>
      <c r="AO42" s="64"/>
      <c r="AP42" s="64"/>
      <c r="AQ42" s="64"/>
    </row>
    <row r="43" spans="1:43" s="53" customFormat="1">
      <c r="A43" s="104"/>
      <c r="B43" s="105" t="s">
        <v>72</v>
      </c>
      <c r="C43" s="105"/>
      <c r="D43" s="105"/>
      <c r="E43" s="105"/>
      <c r="F43" s="105"/>
      <c r="G43" s="105"/>
      <c r="H43" s="105"/>
      <c r="I43" s="106"/>
      <c r="J43" s="106"/>
      <c r="K43" s="106"/>
      <c r="L43" s="106"/>
      <c r="M43" s="107"/>
      <c r="N43" s="107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89"/>
      <c r="Z43" s="89"/>
      <c r="AA43" s="89" t="str">
        <f>IF(OR(ISERROR(AB43-Z43),ISBLANK(Z43)),"",IF(AB43-Z43=0,"",AB43-Z43))</f>
        <v/>
      </c>
      <c r="AB43" s="137"/>
      <c r="AC43" s="12" t="s">
        <v>66</v>
      </c>
      <c r="AD43" s="128"/>
      <c r="AE43" s="64"/>
      <c r="AF43" s="56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</row>
    <row r="44" spans="1:43" s="53" customFormat="1" ht="12.75" customHeight="1">
      <c r="A44" s="44"/>
      <c r="B44" s="40" t="s">
        <v>73</v>
      </c>
      <c r="C44" s="40"/>
      <c r="D44" s="40"/>
      <c r="E44" s="40"/>
      <c r="F44" s="40"/>
      <c r="G44" s="40"/>
      <c r="H44" s="40"/>
      <c r="I44" s="41"/>
      <c r="J44" s="41"/>
      <c r="K44" s="41"/>
      <c r="L44" s="41"/>
      <c r="M44" s="160"/>
      <c r="N44" s="160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89"/>
      <c r="Z44" s="89"/>
      <c r="AA44" s="89" t="str">
        <f>IF(OR(ISERROR(AB44-Z44),ISBLANK(Z44)),"",IF(AB44-Z44=0,"",AB44-Z44))</f>
        <v/>
      </c>
      <c r="AB44" s="137"/>
      <c r="AC44" s="12" t="s">
        <v>67</v>
      </c>
      <c r="AD44" s="129"/>
      <c r="AE44" s="64"/>
      <c r="AF44" s="56"/>
      <c r="AG44" s="56"/>
      <c r="AH44" s="64"/>
      <c r="AI44" s="64"/>
      <c r="AJ44" s="64"/>
      <c r="AK44" s="64"/>
      <c r="AL44" s="64"/>
      <c r="AM44" s="64"/>
      <c r="AN44" s="64"/>
      <c r="AO44" s="64"/>
      <c r="AP44" s="64"/>
      <c r="AQ44" s="64"/>
    </row>
    <row r="45" spans="1:43" s="53" customFormat="1" ht="12.75" customHeight="1">
      <c r="A45" s="44"/>
      <c r="B45" s="40" t="s">
        <v>115</v>
      </c>
      <c r="C45" s="40"/>
      <c r="D45" s="40"/>
      <c r="E45" s="40"/>
      <c r="F45" s="40"/>
      <c r="G45" s="40"/>
      <c r="H45" s="40"/>
      <c r="I45" s="41"/>
      <c r="J45" s="41"/>
      <c r="K45" s="41"/>
      <c r="L45" s="41"/>
      <c r="M45" s="168"/>
      <c r="N45" s="169"/>
      <c r="O45" s="169"/>
      <c r="P45" s="169"/>
      <c r="Q45" s="169"/>
      <c r="R45" s="169"/>
      <c r="S45" s="169"/>
      <c r="T45" s="169"/>
      <c r="U45" s="169"/>
      <c r="V45" s="169"/>
      <c r="W45" s="170"/>
      <c r="X45" s="165" t="s">
        <v>118</v>
      </c>
      <c r="Y45" s="89"/>
      <c r="Z45" s="89"/>
      <c r="AA45" s="89" t="str">
        <f>IF(OR(ISERROR(AB45-Z45),ISBLANK(Z45)),"",IF(AB45-Z45=0,"",AB45-Z45))</f>
        <v/>
      </c>
      <c r="AB45" s="137"/>
      <c r="AC45" s="166" t="s">
        <v>116</v>
      </c>
      <c r="AD45" s="129"/>
      <c r="AE45" s="64"/>
      <c r="AF45" s="56"/>
      <c r="AG45" s="56"/>
      <c r="AH45" s="64"/>
      <c r="AI45" s="64"/>
      <c r="AJ45" s="64"/>
      <c r="AK45" s="64"/>
      <c r="AL45" s="64"/>
      <c r="AM45" s="64"/>
      <c r="AN45" s="64"/>
      <c r="AO45" s="64"/>
      <c r="AP45" s="64"/>
      <c r="AQ45" s="64"/>
    </row>
    <row r="46" spans="1:43" s="53" customFormat="1" ht="12.75" customHeight="1">
      <c r="A46" s="44"/>
      <c r="B46" s="40"/>
      <c r="C46" s="40"/>
      <c r="D46" s="40"/>
      <c r="E46" s="40"/>
      <c r="F46" s="40"/>
      <c r="G46" s="40"/>
      <c r="H46" s="40"/>
      <c r="I46" s="41"/>
      <c r="J46" s="41"/>
      <c r="K46" s="41"/>
      <c r="L46" s="41"/>
      <c r="M46" s="107"/>
      <c r="N46" s="107"/>
      <c r="O46" s="108"/>
      <c r="P46" s="108"/>
      <c r="Q46" s="108"/>
      <c r="R46" s="108"/>
      <c r="S46" s="108"/>
      <c r="T46" s="108"/>
      <c r="U46" s="108"/>
      <c r="V46" s="108"/>
      <c r="W46" s="108"/>
      <c r="X46" s="162"/>
      <c r="Y46" s="70"/>
      <c r="Z46" s="70"/>
      <c r="AA46" s="70"/>
      <c r="AB46" s="135"/>
      <c r="AC46" s="43"/>
      <c r="AD46" s="61"/>
      <c r="AE46" s="64"/>
      <c r="AF46" s="56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</row>
    <row r="47" spans="1:43" s="53" customFormat="1" ht="12.75" customHeight="1">
      <c r="A47" s="47"/>
      <c r="B47" s="78" t="s">
        <v>77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68"/>
      <c r="P47" s="68"/>
      <c r="Q47" s="68"/>
      <c r="R47" s="68"/>
      <c r="S47" s="68"/>
      <c r="T47" s="68"/>
      <c r="U47" s="67"/>
      <c r="V47" s="67"/>
      <c r="W47" s="67"/>
      <c r="X47" s="67"/>
      <c r="Y47" s="89"/>
      <c r="Z47" s="89"/>
      <c r="AA47" s="89" t="str">
        <f>IF(OR(ISERROR(AB47-Z47),ISBLANK(Z47)),"",IF(AB47-Z47=0,"",AB47-Z47))</f>
        <v/>
      </c>
      <c r="AB47" s="137"/>
      <c r="AC47" s="13" t="s">
        <v>78</v>
      </c>
      <c r="AD47" s="129"/>
      <c r="AE47" s="64"/>
      <c r="AF47" s="56"/>
      <c r="AG47" s="56"/>
      <c r="AH47" s="64"/>
      <c r="AI47" s="64"/>
      <c r="AJ47" s="64"/>
      <c r="AK47" s="64"/>
      <c r="AL47" s="64"/>
      <c r="AM47" s="64"/>
      <c r="AN47" s="64"/>
      <c r="AO47" s="64"/>
      <c r="AP47" s="64"/>
      <c r="AQ47" s="64"/>
    </row>
    <row r="48" spans="1:43" s="53" customFormat="1" ht="12.75" customHeight="1">
      <c r="A48" s="47"/>
      <c r="B48" s="132"/>
      <c r="C48" s="132" t="s">
        <v>109</v>
      </c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68"/>
      <c r="P48" s="68"/>
      <c r="Q48" s="68"/>
      <c r="R48" s="68"/>
      <c r="S48" s="68"/>
      <c r="T48" s="68"/>
      <c r="U48" s="67"/>
      <c r="V48" s="67"/>
      <c r="W48" s="67"/>
      <c r="X48" s="67"/>
      <c r="Y48" s="89"/>
      <c r="Z48" s="89"/>
      <c r="AA48" s="89" t="str">
        <f>IF(OR(ISERROR(AB48-Z48),ISBLANK(Z48)),"",IF(AB48-Z48=0,"",AB48-Z48))</f>
        <v/>
      </c>
      <c r="AB48" s="137"/>
      <c r="AC48" s="13" t="s">
        <v>101</v>
      </c>
      <c r="AD48" s="129"/>
      <c r="AE48" s="64"/>
      <c r="AF48" s="56"/>
      <c r="AG48" s="56"/>
      <c r="AH48" s="64"/>
      <c r="AI48" s="64"/>
      <c r="AJ48" s="64"/>
      <c r="AK48" s="64"/>
      <c r="AL48" s="64"/>
      <c r="AM48" s="64"/>
      <c r="AN48" s="64"/>
      <c r="AO48" s="64"/>
      <c r="AP48" s="64"/>
      <c r="AQ48" s="64"/>
    </row>
    <row r="49" spans="1:43" s="53" customFormat="1" ht="12.75" customHeight="1">
      <c r="A49" s="47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7"/>
      <c r="V49" s="47"/>
      <c r="W49" s="86" t="s">
        <v>89</v>
      </c>
      <c r="X49" s="47"/>
      <c r="Y49" s="88" t="str">
        <f>IF(SUM(Y43,Y44,Y45)=0,"",SUM(Y43,Y44,Y45))</f>
        <v/>
      </c>
      <c r="Z49" s="88" t="str">
        <f>IF(SUM(Z43,Z44,Z45)=0,"",SUM(Z43,Z44,Z45))</f>
        <v/>
      </c>
      <c r="AA49" s="88" t="str">
        <f>IF(OR(ISERROR(AB49-Z49),ISBLANK(Z49)),"",IF(AB49-Z49=0,"",AB49-Z49))</f>
        <v/>
      </c>
      <c r="AB49" s="133"/>
      <c r="AC49" s="13"/>
      <c r="AD49" s="82"/>
      <c r="AE49" s="64"/>
      <c r="AF49" s="56"/>
      <c r="AG49" s="56"/>
      <c r="AH49" s="64"/>
      <c r="AI49" s="64"/>
      <c r="AJ49" s="64"/>
      <c r="AK49" s="64"/>
      <c r="AL49" s="64"/>
      <c r="AM49" s="64"/>
      <c r="AN49" s="64"/>
      <c r="AO49" s="64"/>
      <c r="AP49" s="64"/>
      <c r="AQ49" s="64"/>
    </row>
    <row r="50" spans="1:43" s="53" customFormat="1" ht="12.75" customHeight="1">
      <c r="A50" s="47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7"/>
      <c r="V50" s="47"/>
      <c r="W50" s="86" t="s">
        <v>90</v>
      </c>
      <c r="X50" s="47"/>
      <c r="Y50" s="87" t="str">
        <f>IF(ISERROR(Y44/Y49),"",Y44/Y49)</f>
        <v/>
      </c>
      <c r="Z50" s="87" t="str">
        <f>IF(ISERROR(Z44/Z49),"",Z44/Z49)</f>
        <v/>
      </c>
      <c r="AA50" s="83"/>
      <c r="AB50" s="136"/>
      <c r="AC50" s="13"/>
      <c r="AD50" s="82"/>
      <c r="AE50" s="64"/>
      <c r="AF50" s="56"/>
      <c r="AG50" s="56"/>
      <c r="AH50" s="64"/>
      <c r="AI50" s="64"/>
      <c r="AJ50" s="64"/>
      <c r="AK50" s="64"/>
      <c r="AL50" s="64"/>
      <c r="AM50" s="64"/>
      <c r="AN50" s="64"/>
      <c r="AO50" s="64"/>
      <c r="AP50" s="64"/>
      <c r="AQ50" s="64"/>
    </row>
    <row r="51" spans="1:43" s="53" customFormat="1" ht="12.75" customHeight="1">
      <c r="A51" s="47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7"/>
      <c r="V51" s="47"/>
      <c r="W51" s="86" t="s">
        <v>91</v>
      </c>
      <c r="X51" s="67"/>
      <c r="Y51" s="87" t="str">
        <f>IF(ISERROR(Y47/Y49),"",Y47/Y49)</f>
        <v/>
      </c>
      <c r="Z51" s="87" t="str">
        <f>IF(ISERROR(Z47/Z49),"",Z47/Z49)</f>
        <v/>
      </c>
      <c r="AA51" s="83"/>
      <c r="AB51" s="136"/>
      <c r="AC51" s="13"/>
      <c r="AD51" s="82"/>
      <c r="AE51" s="64"/>
      <c r="AF51" s="56"/>
      <c r="AG51" s="56"/>
      <c r="AH51" s="64"/>
      <c r="AI51" s="64"/>
      <c r="AJ51" s="64"/>
      <c r="AK51" s="64"/>
      <c r="AL51" s="64"/>
      <c r="AM51" s="64"/>
      <c r="AN51" s="64"/>
      <c r="AO51" s="64"/>
      <c r="AP51" s="64"/>
      <c r="AQ51" s="64"/>
    </row>
    <row r="52" spans="1:43" s="53" customFormat="1" ht="12.75" customHeight="1">
      <c r="A52" s="47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7"/>
      <c r="V52" s="47"/>
      <c r="W52" s="86" t="s">
        <v>103</v>
      </c>
      <c r="X52" s="67"/>
      <c r="Y52" s="87" t="str">
        <f>IF(ISERROR(Y48/Y49),"",Y48/Y49)</f>
        <v/>
      </c>
      <c r="Z52" s="87" t="str">
        <f>IF(ISERROR(Z48/Z49),"",Z48/Z49)</f>
        <v/>
      </c>
      <c r="AA52" s="83"/>
      <c r="AB52" s="134"/>
      <c r="AC52" s="13"/>
      <c r="AD52" s="82"/>
      <c r="AE52" s="64"/>
      <c r="AF52" s="56"/>
      <c r="AG52" s="56"/>
      <c r="AH52" s="64"/>
      <c r="AI52" s="64"/>
      <c r="AJ52" s="64"/>
      <c r="AK52" s="64"/>
      <c r="AL52" s="64"/>
      <c r="AM52" s="64"/>
      <c r="AN52" s="64"/>
      <c r="AO52" s="64"/>
      <c r="AP52" s="64"/>
      <c r="AQ52" s="64"/>
    </row>
    <row r="53" spans="1:43" s="53" customFormat="1" ht="12.75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86"/>
      <c r="X53" s="126"/>
      <c r="Y53" s="127"/>
      <c r="Z53" s="127"/>
      <c r="AA53" s="83"/>
      <c r="AB53" s="48"/>
      <c r="AC53" s="48"/>
      <c r="AD53" s="82"/>
      <c r="AE53" s="64"/>
      <c r="AF53" s="56"/>
      <c r="AG53" s="56"/>
      <c r="AH53" s="64"/>
      <c r="AI53" s="64"/>
      <c r="AJ53" s="64"/>
      <c r="AK53" s="64"/>
      <c r="AL53" s="64"/>
      <c r="AM53" s="64"/>
      <c r="AN53" s="64"/>
      <c r="AO53" s="64"/>
      <c r="AP53" s="64"/>
      <c r="AQ53" s="64"/>
    </row>
    <row r="54" spans="1:43" s="51" customFormat="1" ht="12.75" customHeight="1">
      <c r="A54" s="96" t="s">
        <v>60</v>
      </c>
      <c r="B54" s="97"/>
      <c r="C54" s="97"/>
      <c r="D54" s="97"/>
      <c r="E54" s="97"/>
      <c r="F54" s="97"/>
      <c r="G54" s="97"/>
      <c r="H54" s="97"/>
      <c r="I54" s="109"/>
      <c r="J54" s="109"/>
      <c r="K54" s="109"/>
      <c r="L54" s="109"/>
      <c r="M54" s="109"/>
      <c r="N54" s="109"/>
      <c r="O54" s="110"/>
      <c r="P54" s="110"/>
      <c r="Q54" s="110"/>
      <c r="R54" s="110"/>
      <c r="S54" s="110"/>
      <c r="T54" s="110"/>
      <c r="U54" s="110"/>
      <c r="V54" s="111"/>
      <c r="W54" s="111"/>
      <c r="X54" s="111"/>
      <c r="Y54" s="124">
        <f>LEFT(RIGHT($A$4,5),4)-2</f>
        <v>2022</v>
      </c>
      <c r="Z54" s="124">
        <f>LEFT(RIGHT($A$4,5),4)-1</f>
        <v>2023</v>
      </c>
      <c r="AA54" s="125" t="str">
        <f>CONCATENATE("D ",Z54)</f>
        <v>D 2023</v>
      </c>
      <c r="AB54" s="98"/>
      <c r="AC54" s="112"/>
      <c r="AD54" s="121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</row>
    <row r="55" spans="1:43" s="51" customFormat="1" ht="12.75" customHeight="1">
      <c r="A55" s="9"/>
      <c r="B55" s="8" t="s">
        <v>51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48"/>
      <c r="O55" s="68"/>
      <c r="P55" s="68"/>
      <c r="Q55" s="68"/>
      <c r="R55" s="68"/>
      <c r="S55" s="68"/>
      <c r="T55" s="67"/>
      <c r="U55" s="67"/>
      <c r="V55" s="67"/>
      <c r="W55" s="67"/>
      <c r="X55" s="67"/>
      <c r="Y55" s="67"/>
      <c r="Z55" s="67"/>
      <c r="AA55" s="81"/>
      <c r="AB55" s="67"/>
      <c r="AC55" s="12"/>
      <c r="AD55" s="58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</row>
    <row r="56" spans="1:43" s="51" customFormat="1">
      <c r="A56" s="9"/>
      <c r="B56" s="8"/>
      <c r="C56" s="17" t="s">
        <v>50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48"/>
      <c r="O56" s="74"/>
      <c r="P56" s="74"/>
      <c r="Q56" s="74"/>
      <c r="R56" s="74"/>
      <c r="S56" s="74"/>
      <c r="T56" s="74"/>
      <c r="U56" s="73"/>
      <c r="V56" s="73"/>
      <c r="W56" s="73"/>
      <c r="X56" s="73"/>
      <c r="Y56" s="89"/>
      <c r="Z56" s="89"/>
      <c r="AA56" s="89" t="str">
        <f t="shared" ref="AA56:AA69" si="0">IF(OR(ISERROR(AB56-Z56),ISBLANK(Z56)),"",IF(AB56-Z56=0,"",AB56-Z56))</f>
        <v/>
      </c>
      <c r="AB56" s="137"/>
      <c r="AC56" s="13" t="s">
        <v>38</v>
      </c>
      <c r="AD56" s="130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</row>
    <row r="57" spans="1:43" s="51" customFormat="1" ht="12.75" customHeight="1">
      <c r="A57" s="9"/>
      <c r="B57" s="8"/>
      <c r="C57" s="17"/>
      <c r="D57" s="17" t="s">
        <v>53</v>
      </c>
      <c r="E57" s="17"/>
      <c r="F57" s="17"/>
      <c r="G57" s="17"/>
      <c r="H57" s="17"/>
      <c r="I57" s="17"/>
      <c r="J57" s="17"/>
      <c r="K57" s="17"/>
      <c r="L57" s="17"/>
      <c r="M57" s="17"/>
      <c r="N57" s="50"/>
      <c r="O57" s="76"/>
      <c r="P57" s="76"/>
      <c r="Q57" s="76"/>
      <c r="R57" s="76"/>
      <c r="S57" s="76"/>
      <c r="T57" s="76"/>
      <c r="U57" s="77"/>
      <c r="V57" s="77"/>
      <c r="W57" s="77"/>
      <c r="X57" s="77"/>
      <c r="Y57" s="89"/>
      <c r="Z57" s="89"/>
      <c r="AA57" s="89" t="str">
        <f t="shared" si="0"/>
        <v/>
      </c>
      <c r="AB57" s="137"/>
      <c r="AC57" s="13" t="s">
        <v>54</v>
      </c>
      <c r="AD57" s="130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</row>
    <row r="58" spans="1:43" s="53" customFormat="1" ht="12.75" customHeight="1">
      <c r="A58" s="44"/>
      <c r="B58" s="40"/>
      <c r="C58" s="40"/>
      <c r="D58" s="40"/>
      <c r="E58" s="40"/>
      <c r="F58" s="40"/>
      <c r="G58" s="40"/>
      <c r="H58" s="40"/>
      <c r="I58" s="41"/>
      <c r="J58" s="41"/>
      <c r="K58" s="41"/>
      <c r="L58" s="41"/>
      <c r="M58" s="42"/>
      <c r="N58" s="42"/>
      <c r="O58" s="45"/>
      <c r="P58" s="45"/>
      <c r="Q58" s="45"/>
      <c r="R58" s="45"/>
      <c r="S58" s="45"/>
      <c r="T58" s="45"/>
      <c r="U58" s="45"/>
      <c r="V58" s="45"/>
      <c r="W58" s="45"/>
      <c r="X58" s="70"/>
      <c r="Y58" s="70"/>
      <c r="Z58" s="70"/>
      <c r="AA58" s="70"/>
      <c r="AB58" s="135"/>
      <c r="AC58" s="43"/>
      <c r="AD58" s="61"/>
      <c r="AE58" s="64"/>
      <c r="AF58" s="56"/>
      <c r="AG58" s="56"/>
      <c r="AH58" s="64"/>
      <c r="AI58" s="64"/>
      <c r="AJ58" s="64"/>
      <c r="AK58" s="64"/>
      <c r="AL58" s="64"/>
      <c r="AM58" s="64"/>
      <c r="AN58" s="64"/>
      <c r="AO58" s="64"/>
      <c r="AP58" s="64"/>
      <c r="AQ58" s="64"/>
    </row>
    <row r="59" spans="1:43" s="51" customFormat="1" ht="12.75" customHeight="1">
      <c r="A59" s="9"/>
      <c r="B59" s="8"/>
      <c r="C59" s="8" t="s">
        <v>49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48"/>
      <c r="O59" s="74"/>
      <c r="P59" s="74"/>
      <c r="Q59" s="74"/>
      <c r="R59" s="74"/>
      <c r="S59" s="74"/>
      <c r="T59" s="74"/>
      <c r="U59" s="73"/>
      <c r="V59" s="73"/>
      <c r="W59" s="73"/>
      <c r="X59" s="73"/>
      <c r="Y59" s="89"/>
      <c r="Z59" s="89"/>
      <c r="AA59" s="89" t="str">
        <f t="shared" si="0"/>
        <v/>
      </c>
      <c r="AB59" s="137"/>
      <c r="AC59" s="13" t="s">
        <v>28</v>
      </c>
      <c r="AD59" s="130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</row>
    <row r="60" spans="1:43" s="51" customFormat="1" ht="12.75" customHeight="1">
      <c r="A60" s="9"/>
      <c r="B60" s="8"/>
      <c r="C60" s="8"/>
      <c r="D60" s="17" t="s">
        <v>53</v>
      </c>
      <c r="E60" s="17"/>
      <c r="F60" s="17"/>
      <c r="G60" s="17"/>
      <c r="H60" s="17"/>
      <c r="I60" s="17"/>
      <c r="J60" s="17"/>
      <c r="K60" s="17"/>
      <c r="L60" s="17"/>
      <c r="M60" s="17"/>
      <c r="N60" s="50"/>
      <c r="O60" s="76"/>
      <c r="P60" s="76"/>
      <c r="Q60" s="76"/>
      <c r="R60" s="76"/>
      <c r="S60" s="76"/>
      <c r="T60" s="76"/>
      <c r="U60" s="77"/>
      <c r="V60" s="77"/>
      <c r="W60" s="77"/>
      <c r="X60" s="77"/>
      <c r="Y60" s="89"/>
      <c r="Z60" s="89"/>
      <c r="AA60" s="89" t="str">
        <f t="shared" si="0"/>
        <v/>
      </c>
      <c r="AB60" s="137"/>
      <c r="AC60" s="13" t="s">
        <v>55</v>
      </c>
      <c r="AD60" s="130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</row>
    <row r="61" spans="1:43" s="51" customFormat="1" ht="12.75" customHeight="1">
      <c r="A61" s="47"/>
      <c r="B61" s="48"/>
      <c r="C61" s="48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71"/>
      <c r="P61" s="71"/>
      <c r="Q61" s="71"/>
      <c r="R61" s="71"/>
      <c r="S61" s="71"/>
      <c r="T61" s="71"/>
      <c r="U61" s="72"/>
      <c r="V61" s="72"/>
      <c r="W61" s="86" t="s">
        <v>92</v>
      </c>
      <c r="X61" s="72"/>
      <c r="Y61" s="88" t="str">
        <f>IF(Y56+Y59=0,"",Y56+Y59)</f>
        <v/>
      </c>
      <c r="Z61" s="88" t="str">
        <f>IF(Z56+Z59=0,"",Z56+Z59)</f>
        <v/>
      </c>
      <c r="AA61" s="88" t="str">
        <f t="shared" si="0"/>
        <v/>
      </c>
      <c r="AB61" s="88" t="str">
        <f>IF(AB56+AB59=0,"",AB56+AB59)</f>
        <v/>
      </c>
      <c r="AC61" s="13"/>
      <c r="AD61" s="82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</row>
    <row r="62" spans="1:43" s="51" customFormat="1" ht="12.75" customHeight="1">
      <c r="A62" s="47"/>
      <c r="B62" s="48"/>
      <c r="C62" s="48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71"/>
      <c r="P62" s="71"/>
      <c r="Q62" s="71"/>
      <c r="R62" s="71"/>
      <c r="S62" s="71"/>
      <c r="T62" s="71"/>
      <c r="U62" s="72"/>
      <c r="V62" s="72"/>
      <c r="W62" s="86" t="s">
        <v>104</v>
      </c>
      <c r="X62" s="72"/>
      <c r="Y62" s="88" t="str">
        <f>IF(Y57+Y60=0,"",Y57+Y60)</f>
        <v/>
      </c>
      <c r="Z62" s="88" t="str">
        <f>IF(Z57+Z60=0,"",Z57+Z60)</f>
        <v/>
      </c>
      <c r="AA62" s="88" t="str">
        <f t="shared" si="0"/>
        <v/>
      </c>
      <c r="AB62" s="88" t="str">
        <f>IF(AB57+AB60=0,"",AB57+AB60)</f>
        <v/>
      </c>
      <c r="AC62" s="13"/>
      <c r="AD62" s="82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</row>
    <row r="63" spans="1:43" s="51" customFormat="1" ht="12.75" customHeight="1">
      <c r="A63" s="47"/>
      <c r="B63" s="48"/>
      <c r="C63" s="48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71"/>
      <c r="P63" s="71"/>
      <c r="Q63" s="71"/>
      <c r="R63" s="71"/>
      <c r="S63" s="71"/>
      <c r="T63" s="71"/>
      <c r="U63" s="72"/>
      <c r="V63" s="72"/>
      <c r="W63" s="86" t="s">
        <v>93</v>
      </c>
      <c r="X63" s="72"/>
      <c r="Y63" s="88" t="str">
        <f>IF(Y56-Y57+Y59-Y60=0,"",Y56-Y57+Y59-Y60)</f>
        <v/>
      </c>
      <c r="Z63" s="88" t="str">
        <f>IF(Z56-Z57+Z59-Z60=0,"",Z56-Z57+Z59-Z60)</f>
        <v/>
      </c>
      <c r="AA63" s="88" t="str">
        <f t="shared" si="0"/>
        <v/>
      </c>
      <c r="AB63" s="88" t="str">
        <f>IF(AB56-AB57+AB59-AB60=0,"",AB56-AB57+AB59-AB60)</f>
        <v/>
      </c>
      <c r="AC63" s="13"/>
      <c r="AD63" s="82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</row>
    <row r="64" spans="1:43" s="53" customFormat="1" ht="12.75" customHeight="1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86"/>
      <c r="X64" s="126"/>
      <c r="Y64" s="127"/>
      <c r="Z64" s="127"/>
      <c r="AA64" s="83"/>
      <c r="AB64" s="48"/>
      <c r="AC64" s="48"/>
      <c r="AD64" s="82"/>
      <c r="AE64" s="64"/>
      <c r="AF64" s="56"/>
      <c r="AG64" s="56"/>
      <c r="AH64" s="64"/>
      <c r="AI64" s="64"/>
      <c r="AJ64" s="64"/>
      <c r="AK64" s="64"/>
      <c r="AL64" s="64"/>
      <c r="AM64" s="64"/>
      <c r="AN64" s="64"/>
      <c r="AO64" s="64"/>
      <c r="AP64" s="64"/>
      <c r="AQ64" s="64"/>
    </row>
    <row r="65" spans="1:43" s="52" customFormat="1" ht="12.75" customHeight="1">
      <c r="A65" s="9"/>
      <c r="B65" s="9" t="s">
        <v>52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47"/>
      <c r="O65" s="47"/>
      <c r="P65" s="47"/>
      <c r="Q65" s="47"/>
      <c r="R65" s="47"/>
      <c r="S65" s="67"/>
      <c r="T65" s="67"/>
      <c r="U65" s="67"/>
      <c r="V65" s="67"/>
      <c r="W65" s="67"/>
      <c r="X65" s="67"/>
      <c r="Y65" s="85">
        <f>LEFT(RIGHT($A$4,5),4)-2</f>
        <v>2022</v>
      </c>
      <c r="Z65" s="85">
        <f>LEFT(RIGHT($A$4,5),4)-1</f>
        <v>2023</v>
      </c>
      <c r="AA65" s="86" t="str">
        <f>CONCATENATE("D ",Z65)</f>
        <v>D 2023</v>
      </c>
      <c r="AB65" s="67"/>
      <c r="AC65" s="13"/>
      <c r="AD65" s="118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</row>
    <row r="66" spans="1:43" s="51" customFormat="1">
      <c r="A66" s="9"/>
      <c r="B66" s="8"/>
      <c r="C66" s="17" t="s">
        <v>50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48"/>
      <c r="O66" s="74"/>
      <c r="P66" s="74"/>
      <c r="Q66" s="74"/>
      <c r="R66" s="74"/>
      <c r="S66" s="74"/>
      <c r="T66" s="74"/>
      <c r="U66" s="73"/>
      <c r="V66" s="73"/>
      <c r="W66" s="73"/>
      <c r="X66" s="73"/>
      <c r="Y66" s="89"/>
      <c r="Z66" s="89"/>
      <c r="AA66" s="89" t="str">
        <f t="shared" si="0"/>
        <v/>
      </c>
      <c r="AB66" s="137"/>
      <c r="AC66" s="13" t="s">
        <v>40</v>
      </c>
      <c r="AD66" s="130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</row>
    <row r="67" spans="1:43" s="51" customFormat="1" ht="12.75" customHeight="1">
      <c r="A67" s="9"/>
      <c r="B67" s="8"/>
      <c r="C67" s="8" t="s">
        <v>49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48"/>
      <c r="O67" s="74"/>
      <c r="P67" s="74"/>
      <c r="Q67" s="74"/>
      <c r="R67" s="74"/>
      <c r="S67" s="74"/>
      <c r="T67" s="74"/>
      <c r="U67" s="73"/>
      <c r="V67" s="73"/>
      <c r="W67" s="73"/>
      <c r="X67" s="73"/>
      <c r="Y67" s="89"/>
      <c r="Z67" s="89"/>
      <c r="AA67" s="89" t="str">
        <f t="shared" si="0"/>
        <v/>
      </c>
      <c r="AB67" s="137"/>
      <c r="AC67" s="13" t="s">
        <v>13</v>
      </c>
      <c r="AD67" s="130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</row>
    <row r="68" spans="1:43" s="51" customFormat="1" ht="12.75" customHeight="1">
      <c r="A68" s="47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68"/>
      <c r="P68" s="68"/>
      <c r="Q68" s="68"/>
      <c r="R68" s="68"/>
      <c r="S68" s="68"/>
      <c r="T68" s="68"/>
      <c r="U68" s="67"/>
      <c r="V68" s="67"/>
      <c r="W68" s="86" t="s">
        <v>94</v>
      </c>
      <c r="X68" s="67"/>
      <c r="Y68" s="88" t="str">
        <f>IF(Y66+Y67=0,"",Y66+Y67)</f>
        <v/>
      </c>
      <c r="Z68" s="88" t="str">
        <f>IF(Z66+Z67=0,"",Z66+Z67)</f>
        <v/>
      </c>
      <c r="AA68" s="88" t="str">
        <f t="shared" si="0"/>
        <v/>
      </c>
      <c r="AB68" s="88" t="str">
        <f>IF(AB66+AB67=0,"",AB66+AB67)</f>
        <v/>
      </c>
      <c r="AC68" s="13"/>
      <c r="AD68" s="82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</row>
    <row r="69" spans="1:43" s="51" customFormat="1" ht="12.75" customHeight="1">
      <c r="A69" s="47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7"/>
      <c r="V69" s="47"/>
      <c r="W69" s="86" t="s">
        <v>95</v>
      </c>
      <c r="X69" s="47"/>
      <c r="Y69" s="88" t="str">
        <f>IF(SUM(Y62,Y68)=0,"",SUM(Y62,Y68))</f>
        <v/>
      </c>
      <c r="Z69" s="88" t="str">
        <f>IF(SUM(Z62,Z68)=0,"",SUM(Z62,Z68))</f>
        <v/>
      </c>
      <c r="AA69" s="88" t="str">
        <f t="shared" si="0"/>
        <v/>
      </c>
      <c r="AB69" s="88" t="str">
        <f>IF(SUM(AB62,AB68)=0,"",SUM(AB62,AB68))</f>
        <v/>
      </c>
      <c r="AC69" s="13"/>
      <c r="AD69" s="82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</row>
    <row r="70" spans="1:43" s="51" customFormat="1" ht="12.75" customHeight="1">
      <c r="A70" s="47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7"/>
      <c r="V70" s="47"/>
      <c r="W70" s="86" t="s">
        <v>96</v>
      </c>
      <c r="X70" s="47"/>
      <c r="Y70" s="87" t="str">
        <f>IF(ISERROR(Y62/Y69),"",Y62/Y69)</f>
        <v/>
      </c>
      <c r="Z70" s="87" t="str">
        <f>IF(ISERROR(Z62/Z69),"",Z62/Z69)</f>
        <v/>
      </c>
      <c r="AA70" s="83"/>
      <c r="AB70" s="87" t="str">
        <f>IF(ISERROR(AB62/AB69),"",AB62/AB69)</f>
        <v/>
      </c>
      <c r="AC70" s="13"/>
      <c r="AD70" s="82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</row>
    <row r="71" spans="1:43" s="53" customFormat="1" ht="12.75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86"/>
      <c r="X71" s="126"/>
      <c r="Y71" s="127"/>
      <c r="Z71" s="127"/>
      <c r="AA71" s="83"/>
      <c r="AB71" s="48"/>
      <c r="AC71" s="48"/>
      <c r="AD71" s="82"/>
      <c r="AE71" s="64"/>
      <c r="AF71" s="56"/>
      <c r="AG71" s="56"/>
      <c r="AH71" s="64"/>
      <c r="AI71" s="64"/>
      <c r="AJ71" s="64"/>
      <c r="AK71" s="64"/>
      <c r="AL71" s="64"/>
      <c r="AM71" s="64"/>
      <c r="AN71" s="64"/>
      <c r="AO71" s="64"/>
      <c r="AP71" s="64"/>
      <c r="AQ71" s="64"/>
    </row>
    <row r="72" spans="1:43" s="51" customFormat="1" ht="14.25">
      <c r="A72" s="96" t="s">
        <v>65</v>
      </c>
      <c r="B72" s="97"/>
      <c r="C72" s="97"/>
      <c r="D72" s="97"/>
      <c r="E72" s="97"/>
      <c r="F72" s="97"/>
      <c r="G72" s="97"/>
      <c r="H72" s="97"/>
      <c r="I72" s="109"/>
      <c r="J72" s="109"/>
      <c r="K72" s="109"/>
      <c r="L72" s="109"/>
      <c r="M72" s="109"/>
      <c r="N72" s="109"/>
      <c r="O72" s="110"/>
      <c r="P72" s="110"/>
      <c r="Q72" s="110"/>
      <c r="R72" s="110"/>
      <c r="S72" s="110"/>
      <c r="T72" s="110"/>
      <c r="U72" s="110"/>
      <c r="V72" s="111"/>
      <c r="W72" s="111"/>
      <c r="X72" s="111"/>
      <c r="Y72" s="124">
        <f>LEFT(RIGHT($A$4,5),4)-2</f>
        <v>2022</v>
      </c>
      <c r="Z72" s="124">
        <f>LEFT(RIGHT($A$4,5),4)-1</f>
        <v>2023</v>
      </c>
      <c r="AA72" s="125" t="str">
        <f>CONCATENATE("D ",Z72)</f>
        <v>D 2023</v>
      </c>
      <c r="AB72" s="98"/>
      <c r="AC72" s="112"/>
      <c r="AD72" s="121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</row>
    <row r="73" spans="1:43" s="51" customFormat="1">
      <c r="A73" s="2"/>
      <c r="B73" s="8" t="s">
        <v>64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48"/>
      <c r="O73" s="74"/>
      <c r="P73" s="74"/>
      <c r="Q73" s="76"/>
      <c r="R73" s="76"/>
      <c r="S73" s="76"/>
      <c r="T73" s="76"/>
      <c r="U73" s="76"/>
      <c r="V73" s="76"/>
      <c r="W73" s="76"/>
      <c r="X73" s="76"/>
      <c r="Y73" s="89"/>
      <c r="Z73" s="89"/>
      <c r="AA73" s="89" t="str">
        <f t="shared" ref="AA73:AA75" si="1">IF(OR(ISERROR(AB73-Z73),ISBLANK(Z73)),"",IF(AB73-Z73=0,"",AB73-Z73))</f>
        <v/>
      </c>
      <c r="AB73" s="137"/>
      <c r="AC73" s="18" t="s">
        <v>41</v>
      </c>
      <c r="AD73" s="130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</row>
    <row r="74" spans="1:43" s="51" customFormat="1">
      <c r="A74" s="2"/>
      <c r="B74" s="17"/>
      <c r="C74" s="17" t="s">
        <v>53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50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89"/>
      <c r="Z74" s="89"/>
      <c r="AA74" s="89" t="str">
        <f t="shared" si="1"/>
        <v/>
      </c>
      <c r="AB74" s="137"/>
      <c r="AC74" s="20" t="s">
        <v>56</v>
      </c>
      <c r="AD74" s="130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</row>
    <row r="75" spans="1:43" s="51" customFormat="1">
      <c r="A75" s="9"/>
      <c r="B75" s="8" t="s">
        <v>106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48"/>
      <c r="O75" s="74"/>
      <c r="P75" s="74"/>
      <c r="Q75" s="76"/>
      <c r="R75" s="76"/>
      <c r="S75" s="76"/>
      <c r="T75" s="76"/>
      <c r="U75" s="76"/>
      <c r="V75" s="76"/>
      <c r="W75" s="76"/>
      <c r="X75" s="76"/>
      <c r="Y75" s="89"/>
      <c r="Z75" s="89"/>
      <c r="AA75" s="89" t="str">
        <f t="shared" si="1"/>
        <v/>
      </c>
      <c r="AB75" s="137"/>
      <c r="AC75" s="18" t="s">
        <v>42</v>
      </c>
      <c r="AD75" s="130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</row>
    <row r="76" spans="1:43" s="51" customFormat="1" ht="12.75" customHeight="1">
      <c r="A76" s="47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68"/>
      <c r="P76" s="68"/>
      <c r="Q76" s="68"/>
      <c r="R76" s="68"/>
      <c r="S76" s="68"/>
      <c r="T76" s="68"/>
      <c r="U76" s="67"/>
      <c r="V76" s="67"/>
      <c r="W76" s="86" t="s">
        <v>93</v>
      </c>
      <c r="X76" s="67"/>
      <c r="Y76" s="88" t="str">
        <f>IF(Y73-Y74=0,"",Y73-Y74)</f>
        <v/>
      </c>
      <c r="Z76" s="88" t="str">
        <f>IF(Z73-Z74=0,"",Z73-Z74)</f>
        <v/>
      </c>
      <c r="AA76" s="172" t="str">
        <f>IF(ISERROR(AB76-Z76),"",IF(AB76-Z76=0,"",AB76-Z76))</f>
        <v/>
      </c>
      <c r="AB76" s="171" t="str">
        <f t="shared" ref="AB76" si="2">IF(AB73-AB74=0,"",AB73-AB74)</f>
        <v/>
      </c>
      <c r="AC76" s="13"/>
      <c r="AD76" s="82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</row>
    <row r="77" spans="1:43" s="51" customFormat="1" ht="12.75" customHeight="1">
      <c r="A77" s="47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7"/>
      <c r="V77" s="47"/>
      <c r="W77" s="86" t="s">
        <v>95</v>
      </c>
      <c r="X77" s="47"/>
      <c r="Y77" s="88" t="str">
        <f>IF(SUM(Y74,Y75)=0,"",SUM(Y74,Y75))</f>
        <v/>
      </c>
      <c r="Z77" s="88" t="str">
        <f>IF(SUM(Z74,Z75)=0,"",SUM(Z74,Z75))</f>
        <v/>
      </c>
      <c r="AA77" s="88" t="str">
        <f>IF(ISERROR(AB77-Z77),"",IF(AB77-Z77=0,"",AB77-Z77))</f>
        <v/>
      </c>
      <c r="AB77" s="171" t="str">
        <f>IF(SUM(AB74,AB75)=0,"",SUM(AB74,AB75))</f>
        <v/>
      </c>
      <c r="AC77" s="13"/>
      <c r="AD77" s="82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</row>
    <row r="78" spans="1:43" s="51" customFormat="1" ht="12.75" customHeight="1">
      <c r="A78" s="47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7"/>
      <c r="V78" s="47"/>
      <c r="W78" s="86" t="s">
        <v>96</v>
      </c>
      <c r="X78" s="50"/>
      <c r="Y78" s="87" t="str">
        <f>IF(ISERROR(Y74/Y77),"",Y74/Y77)</f>
        <v/>
      </c>
      <c r="Z78" s="87" t="str">
        <f>IF(ISERROR(Z74/Z77),"",Z74/Z77)</f>
        <v/>
      </c>
      <c r="AA78" s="88" t="str">
        <f>IF(ISERROR(AB78-Z78),"",IF(AB78-Z78=0,"",AB78-Z78))</f>
        <v/>
      </c>
      <c r="AB78" s="173" t="str">
        <f t="shared" ref="AB78" si="3">IF(ISERROR(AB74/AB77),"",AB74/AB77)</f>
        <v/>
      </c>
      <c r="AC78" s="13"/>
      <c r="AD78" s="82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</row>
    <row r="79" spans="1:43" s="53" customFormat="1" ht="12.75" customHeigh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86"/>
      <c r="X79" s="126"/>
      <c r="Y79" s="127"/>
      <c r="Z79" s="127"/>
      <c r="AA79" s="83"/>
      <c r="AB79" s="48"/>
      <c r="AC79" s="48"/>
      <c r="AD79" s="82"/>
      <c r="AE79" s="64"/>
      <c r="AF79" s="56"/>
      <c r="AG79" s="56"/>
      <c r="AH79" s="64"/>
      <c r="AI79" s="64"/>
      <c r="AJ79" s="64"/>
      <c r="AK79" s="64"/>
      <c r="AL79" s="64"/>
      <c r="AM79" s="64"/>
      <c r="AN79" s="64"/>
      <c r="AO79" s="64"/>
      <c r="AP79" s="64"/>
      <c r="AQ79" s="64"/>
    </row>
    <row r="80" spans="1:43" s="51" customFormat="1" ht="12.75" customHeight="1">
      <c r="A80" s="9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48"/>
      <c r="O80" s="68"/>
      <c r="P80" s="68"/>
      <c r="Q80" s="68"/>
      <c r="R80" s="68"/>
      <c r="S80" s="68"/>
      <c r="T80" s="67"/>
      <c r="U80" s="67"/>
      <c r="V80" s="67"/>
      <c r="W80" s="67"/>
      <c r="X80" s="67"/>
      <c r="Y80" s="67"/>
      <c r="Z80" s="67"/>
      <c r="AA80" s="81"/>
      <c r="AB80" s="67"/>
      <c r="AC80" s="12"/>
      <c r="AD80" s="58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</row>
    <row r="81" spans="1:43" s="51" customFormat="1" ht="12.75" customHeight="1">
      <c r="A81" s="9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48"/>
      <c r="O81" s="68"/>
      <c r="P81" s="68"/>
      <c r="Q81" s="68"/>
      <c r="R81" s="68"/>
      <c r="S81" s="68"/>
      <c r="T81" s="67"/>
      <c r="U81" s="67"/>
      <c r="V81" s="67"/>
      <c r="W81" s="67"/>
      <c r="X81" s="67"/>
      <c r="Y81" s="67"/>
      <c r="Z81" s="67"/>
      <c r="AA81" s="81"/>
      <c r="AB81" s="67"/>
      <c r="AC81" s="12"/>
      <c r="AD81" s="58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</row>
    <row r="82" spans="1:43" s="51" customFormat="1" ht="12.75" customHeight="1">
      <c r="A82" s="96" t="s">
        <v>45</v>
      </c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1"/>
      <c r="AD82" s="121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</row>
    <row r="83" spans="1:43" s="51" customFormat="1" ht="12.75" customHeight="1">
      <c r="A83" s="147"/>
      <c r="B83" s="148"/>
      <c r="C83" s="148"/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9"/>
      <c r="AC83" s="13" t="s">
        <v>43</v>
      </c>
      <c r="AD83" s="130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</row>
    <row r="84" spans="1:43" s="51" customFormat="1" ht="12.75" customHeight="1">
      <c r="A84" s="150"/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2"/>
      <c r="AC84" s="13"/>
      <c r="AD84" s="58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</row>
    <row r="85" spans="1:43" s="51" customFormat="1" ht="12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39"/>
      <c r="Q85" s="39"/>
      <c r="R85" s="39"/>
      <c r="S85" s="39"/>
      <c r="T85" s="39"/>
      <c r="U85" s="39"/>
      <c r="V85" s="19"/>
      <c r="W85" s="19"/>
      <c r="X85" s="19"/>
      <c r="Y85" s="19"/>
      <c r="Z85" s="19"/>
      <c r="AA85" s="19"/>
      <c r="AB85" s="19"/>
      <c r="AC85" s="13"/>
      <c r="AD85" s="58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</row>
    <row r="86" spans="1:43" s="51" customFormat="1" ht="12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39"/>
      <c r="Q86" s="39"/>
      <c r="R86" s="39"/>
      <c r="S86" s="39"/>
      <c r="T86" s="39"/>
      <c r="U86" s="39"/>
      <c r="V86" s="19"/>
      <c r="W86" s="19"/>
      <c r="X86" s="19"/>
      <c r="Y86" s="19"/>
      <c r="Z86" s="19"/>
      <c r="AA86" s="19"/>
      <c r="AB86" s="19"/>
      <c r="AC86" s="13"/>
      <c r="AD86" s="58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</row>
    <row r="87" spans="1:43" s="51" customFormat="1">
      <c r="A87" s="9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9"/>
      <c r="AD87" s="58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</row>
    <row r="88" spans="1:43" s="51" customFormat="1">
      <c r="A88" s="9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9"/>
      <c r="AD88" s="58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</row>
    <row r="89" spans="1:43" s="51" customFormat="1">
      <c r="A89" s="9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9"/>
      <c r="AD89" s="58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</row>
    <row r="90" spans="1:43" s="51" customFormat="1">
      <c r="A90" s="9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9"/>
      <c r="AD90" s="90" t="s">
        <v>100</v>
      </c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</row>
    <row r="91" spans="1:43" s="51" customFormat="1">
      <c r="A91" s="9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9"/>
      <c r="AD91" s="91" t="s">
        <v>98</v>
      </c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</row>
    <row r="92" spans="1:43" s="51" customFormat="1" ht="12" customHeight="1">
      <c r="A92" s="9"/>
      <c r="B92" s="8"/>
      <c r="C92" s="8"/>
      <c r="D92" s="8"/>
      <c r="E92" s="8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9"/>
      <c r="AD92" s="91" t="s">
        <v>97</v>
      </c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</row>
    <row r="93" spans="1:43" s="51" customFormat="1" ht="12.75" customHeight="1">
      <c r="A93" s="9"/>
      <c r="B93" s="8"/>
      <c r="C93" s="8"/>
      <c r="D93" s="8"/>
      <c r="E93" s="8"/>
      <c r="F93" s="46"/>
      <c r="G93" s="8"/>
      <c r="H93" s="8"/>
      <c r="I93" s="8"/>
      <c r="J93" s="8"/>
      <c r="K93" s="8"/>
      <c r="L93" s="8"/>
      <c r="M93" s="8"/>
      <c r="N93" s="8"/>
      <c r="O93" s="8"/>
      <c r="P93" s="46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9"/>
      <c r="AD93" s="58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</row>
    <row r="94" spans="1:43" s="51" customFormat="1">
      <c r="A94" s="9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159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</row>
    <row r="95" spans="1:43">
      <c r="AC95" s="4"/>
      <c r="AD95" s="57"/>
    </row>
    <row r="96" spans="1:43">
      <c r="AC96" s="4"/>
      <c r="AD96" s="57"/>
    </row>
    <row r="97" spans="29:30">
      <c r="AC97" s="4"/>
      <c r="AD97" s="57"/>
    </row>
    <row r="98" spans="29:30">
      <c r="AC98" s="4"/>
      <c r="AD98" s="57"/>
    </row>
    <row r="99" spans="29:30">
      <c r="AC99" s="4"/>
      <c r="AD99" s="57"/>
    </row>
    <row r="100" spans="29:30">
      <c r="AC100" s="4"/>
      <c r="AD100" s="57"/>
    </row>
    <row r="101" spans="29:30">
      <c r="AC101" s="4"/>
      <c r="AD101" s="57"/>
    </row>
    <row r="102" spans="29:30">
      <c r="AC102" s="4"/>
      <c r="AD102" s="57"/>
    </row>
    <row r="103" spans="29:30">
      <c r="AC103" s="4"/>
      <c r="AD103" s="57"/>
    </row>
    <row r="104" spans="29:30">
      <c r="AC104" s="4"/>
      <c r="AD104" s="57"/>
    </row>
    <row r="105" spans="29:30">
      <c r="AC105" s="1"/>
    </row>
    <row r="106" spans="29:30">
      <c r="AC106" s="1"/>
    </row>
    <row r="107" spans="29:30">
      <c r="AC107" s="1"/>
    </row>
    <row r="108" spans="29:30">
      <c r="AC108" s="1"/>
    </row>
    <row r="109" spans="29:30">
      <c r="AC109" s="1"/>
    </row>
    <row r="110" spans="29:30">
      <c r="AC110" s="1"/>
    </row>
    <row r="111" spans="29:30">
      <c r="AC111" s="1"/>
    </row>
    <row r="112" spans="29:30">
      <c r="AC112" s="1"/>
    </row>
    <row r="113" spans="29:29">
      <c r="AC113" s="1"/>
    </row>
    <row r="114" spans="29:29">
      <c r="AC114" s="1"/>
    </row>
    <row r="115" spans="29:29">
      <c r="AC115" s="1"/>
    </row>
    <row r="116" spans="29:29">
      <c r="AC116" s="1"/>
    </row>
    <row r="117" spans="29:29">
      <c r="AC117" s="1"/>
    </row>
    <row r="118" spans="29:29">
      <c r="AC118" s="1"/>
    </row>
    <row r="119" spans="29:29">
      <c r="AC119" s="1"/>
    </row>
    <row r="120" spans="29:29">
      <c r="AC120" s="1"/>
    </row>
    <row r="121" spans="29:29">
      <c r="AC121" s="1"/>
    </row>
    <row r="122" spans="29:29">
      <c r="AC122" s="1"/>
    </row>
    <row r="123" spans="29:29">
      <c r="AC123" s="1"/>
    </row>
    <row r="124" spans="29:29">
      <c r="AC124" s="1"/>
    </row>
    <row r="125" spans="29:29">
      <c r="AC125" s="1"/>
    </row>
    <row r="126" spans="29:29">
      <c r="AC126" s="1"/>
    </row>
    <row r="127" spans="29:29">
      <c r="AC127" s="1"/>
    </row>
    <row r="128" spans="29:29">
      <c r="AC128" s="1"/>
    </row>
    <row r="129" spans="29:29">
      <c r="AC129" s="1"/>
    </row>
    <row r="130" spans="29:29">
      <c r="AC130" s="1"/>
    </row>
    <row r="131" spans="29:29">
      <c r="AC131" s="1"/>
    </row>
    <row r="132" spans="29:29">
      <c r="AC132" s="1"/>
    </row>
    <row r="133" spans="29:29">
      <c r="AC133" s="1"/>
    </row>
    <row r="134" spans="29:29">
      <c r="AC134" s="1"/>
    </row>
    <row r="135" spans="29:29">
      <c r="AC135" s="1"/>
    </row>
    <row r="136" spans="29:29">
      <c r="AC136" s="1"/>
    </row>
    <row r="137" spans="29:29">
      <c r="AC137" s="1"/>
    </row>
    <row r="138" spans="29:29">
      <c r="AC138" s="1"/>
    </row>
    <row r="139" spans="29:29">
      <c r="AC139" s="1"/>
    </row>
    <row r="140" spans="29:29">
      <c r="AC140" s="1"/>
    </row>
    <row r="141" spans="29:29">
      <c r="AC141" s="1"/>
    </row>
    <row r="142" spans="29:29">
      <c r="AC142" s="1"/>
    </row>
    <row r="143" spans="29:29">
      <c r="AC143" s="1"/>
    </row>
    <row r="144" spans="29:29">
      <c r="AC144" s="1"/>
    </row>
    <row r="145" spans="29:29">
      <c r="AC145" s="1"/>
    </row>
    <row r="146" spans="29:29">
      <c r="AC146" s="1"/>
    </row>
    <row r="147" spans="29:29">
      <c r="AC147" s="1"/>
    </row>
    <row r="148" spans="29:29">
      <c r="AC148" s="1"/>
    </row>
    <row r="149" spans="29:29">
      <c r="AC149" s="1"/>
    </row>
    <row r="150" spans="29:29">
      <c r="AC150" s="1"/>
    </row>
    <row r="151" spans="29:29">
      <c r="AC151" s="1"/>
    </row>
    <row r="152" spans="29:29">
      <c r="AC152" s="1"/>
    </row>
    <row r="153" spans="29:29">
      <c r="AC153" s="1"/>
    </row>
    <row r="154" spans="29:29">
      <c r="AC154" s="1"/>
    </row>
    <row r="155" spans="29:29">
      <c r="AC155" s="1"/>
    </row>
    <row r="156" spans="29:29">
      <c r="AC156" s="1"/>
    </row>
    <row r="157" spans="29:29">
      <c r="AC157" s="1"/>
    </row>
    <row r="158" spans="29:29">
      <c r="AC158" s="1"/>
    </row>
    <row r="159" spans="29:29">
      <c r="AC159" s="1"/>
    </row>
    <row r="160" spans="29:29">
      <c r="AC160" s="1"/>
    </row>
    <row r="161" spans="29:29">
      <c r="AC161" s="1"/>
    </row>
    <row r="162" spans="29:29">
      <c r="AC162" s="1"/>
    </row>
    <row r="163" spans="29:29">
      <c r="AC163" s="1"/>
    </row>
    <row r="164" spans="29:29">
      <c r="AC164" s="1"/>
    </row>
    <row r="165" spans="29:29">
      <c r="AC165" s="1"/>
    </row>
    <row r="166" spans="29:29">
      <c r="AC166" s="1"/>
    </row>
    <row r="167" spans="29:29">
      <c r="AC167" s="1"/>
    </row>
    <row r="168" spans="29:29">
      <c r="AC168" s="1"/>
    </row>
    <row r="169" spans="29:29">
      <c r="AC169" s="1"/>
    </row>
    <row r="170" spans="29:29">
      <c r="AC170" s="1"/>
    </row>
    <row r="171" spans="29:29">
      <c r="AC171" s="1"/>
    </row>
    <row r="172" spans="29:29">
      <c r="AC172" s="1"/>
    </row>
    <row r="173" spans="29:29">
      <c r="AC173" s="1"/>
    </row>
    <row r="174" spans="29:29">
      <c r="AC174" s="1"/>
    </row>
    <row r="175" spans="29:29">
      <c r="AC175" s="1"/>
    </row>
    <row r="176" spans="29:29">
      <c r="AC176" s="1"/>
    </row>
    <row r="177" spans="29:29">
      <c r="AC177" s="1"/>
    </row>
    <row r="178" spans="29:29">
      <c r="AC178" s="1"/>
    </row>
    <row r="179" spans="29:29">
      <c r="AC179" s="1"/>
    </row>
    <row r="180" spans="29:29">
      <c r="AC180" s="1"/>
    </row>
    <row r="181" spans="29:29">
      <c r="AC181" s="1"/>
    </row>
    <row r="182" spans="29:29">
      <c r="AC182" s="1"/>
    </row>
    <row r="183" spans="29:29">
      <c r="AC183" s="1"/>
    </row>
    <row r="184" spans="29:29">
      <c r="AC184" s="1"/>
    </row>
    <row r="185" spans="29:29">
      <c r="AC185" s="1"/>
    </row>
    <row r="186" spans="29:29">
      <c r="AC186" s="1"/>
    </row>
    <row r="187" spans="29:29">
      <c r="AC187" s="1"/>
    </row>
    <row r="188" spans="29:29">
      <c r="AC188" s="1"/>
    </row>
    <row r="189" spans="29:29">
      <c r="AC189" s="1"/>
    </row>
    <row r="190" spans="29:29">
      <c r="AC190" s="1"/>
    </row>
    <row r="191" spans="29:29">
      <c r="AC191" s="1"/>
    </row>
    <row r="192" spans="29:29">
      <c r="AC192" s="1"/>
    </row>
    <row r="193" spans="29:29">
      <c r="AC193" s="1"/>
    </row>
    <row r="194" spans="29:29">
      <c r="AC194" s="1"/>
    </row>
    <row r="195" spans="29:29">
      <c r="AC195" s="1"/>
    </row>
    <row r="196" spans="29:29">
      <c r="AC196" s="1"/>
    </row>
    <row r="197" spans="29:29">
      <c r="AC197" s="1"/>
    </row>
    <row r="198" spans="29:29">
      <c r="AC198" s="1"/>
    </row>
    <row r="199" spans="29:29">
      <c r="AC199" s="1"/>
    </row>
    <row r="200" spans="29:29">
      <c r="AC200" s="1"/>
    </row>
    <row r="201" spans="29:29">
      <c r="AC201" s="1"/>
    </row>
    <row r="202" spans="29:29">
      <c r="AC202" s="1"/>
    </row>
    <row r="203" spans="29:29">
      <c r="AC203" s="1"/>
    </row>
    <row r="204" spans="29:29">
      <c r="AC204" s="1"/>
    </row>
    <row r="205" spans="29:29">
      <c r="AC205" s="1"/>
    </row>
    <row r="206" spans="29:29">
      <c r="AC206" s="1"/>
    </row>
    <row r="207" spans="29:29">
      <c r="AC207" s="1"/>
    </row>
  </sheetData>
  <sheetProtection algorithmName="SHA-512" hashValue="0Rh1d+6TrdYbOUHZRtiDe5/X0udFPaFZOaC8dS5I7Wyr3s3r2rsYRTTBWLrPpLHdqI3ONmz6NUW/RWx90WWuqA==" saltValue="keP7whIa1gpfQPQk9kAJfA==" spinCount="100000" sheet="1" objects="1" scenarios="1"/>
  <mergeCells count="26">
    <mergeCell ref="M45:W45"/>
    <mergeCell ref="A83:AB84"/>
    <mergeCell ref="A30:AC30"/>
    <mergeCell ref="A4:AC4"/>
    <mergeCell ref="A5:AC5"/>
    <mergeCell ref="A6:AC6"/>
    <mergeCell ref="B9:AB9"/>
    <mergeCell ref="M20:W20"/>
    <mergeCell ref="B13:AB13"/>
    <mergeCell ref="B14:AB14"/>
    <mergeCell ref="B15:AB15"/>
    <mergeCell ref="B16:AB16"/>
    <mergeCell ref="M19:W19"/>
    <mergeCell ref="B18:AB18"/>
    <mergeCell ref="A7:AC7"/>
    <mergeCell ref="A8:AC8"/>
    <mergeCell ref="B29:AB29"/>
    <mergeCell ref="M21:W21"/>
    <mergeCell ref="M22:W22"/>
    <mergeCell ref="A31:AB31"/>
    <mergeCell ref="X34:AB34"/>
    <mergeCell ref="M23:W23"/>
    <mergeCell ref="B25:AB25"/>
    <mergeCell ref="B28:AB28"/>
    <mergeCell ref="B26:AB26"/>
    <mergeCell ref="B27:AB27"/>
  </mergeCells>
  <phoneticPr fontId="2" type="noConversion"/>
  <conditionalFormatting sqref="W35:AA44 Y45:AA45 W46:AA81">
    <cfRule type="expression" dxfId="2" priority="5">
      <formula>EXACT($AD$91,$AD$32)</formula>
    </cfRule>
  </conditionalFormatting>
  <conditionalFormatting sqref="AB68:AB70">
    <cfRule type="expression" dxfId="1" priority="2">
      <formula>EXACT($AD$91,$AD$32)</formula>
    </cfRule>
  </conditionalFormatting>
  <conditionalFormatting sqref="AB61:AB63">
    <cfRule type="expression" dxfId="0" priority="1">
      <formula>EXACT($AD$91,$AD$32)</formula>
    </cfRule>
  </conditionalFormatting>
  <dataValidations disablePrompts="1" count="1">
    <dataValidation type="list" allowBlank="1" showInputMessage="1" showErrorMessage="1" sqref="AD32" xr:uid="{A53107D4-8186-4FC7-9B61-12AE37BA5B8C}">
      <formula1>$AD$91:$AD$92</formula1>
    </dataValidation>
  </dataValidations>
  <printOptions horizontalCentered="1"/>
  <pageMargins left="0.27559055118110237" right="0.27559055118110237" top="0.31496062992125984" bottom="0.51181102362204722" header="0.27559055118110237" footer="0.19685039370078741"/>
  <pageSetup paperSize="9" scale="64" fitToWidth="0" orientation="portrait" r:id="rId1"/>
  <headerFooter alignWithMargins="0">
    <oddFooter>&amp;L&amp;"Calibri,Standard"&amp;8&amp;F&amp;R&amp;"Calibri,Standard"&amp;8&amp;P/&amp;N</oddFooter>
  </headerFooter>
  <colBreaks count="1" manualBreakCount="1">
    <brk id="30" max="1048575" man="1"/>
  </colBreaks>
  <ignoredErrors>
    <ignoredError sqref="AA76:AA78 AA61:AA63 AA68:AA69 AA4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workbookViewId="0">
      <selection activeCell="A26" sqref="A26"/>
    </sheetView>
  </sheetViews>
  <sheetFormatPr baseColWidth="10" defaultRowHeight="19.5" customHeight="1"/>
  <cols>
    <col min="1" max="1" width="7.85546875" style="23" customWidth="1"/>
    <col min="2" max="2" width="4.28515625" style="22" customWidth="1"/>
    <col min="3" max="3" width="45.5703125" style="23" customWidth="1"/>
    <col min="4" max="4" width="68.28515625" style="24" customWidth="1"/>
    <col min="5" max="5" width="10.5703125" style="25" bestFit="1" customWidth="1"/>
    <col min="6" max="6" width="23.42578125" style="33" customWidth="1"/>
    <col min="7" max="7" width="10" style="33" customWidth="1"/>
    <col min="8" max="8" width="9.5703125" style="22" customWidth="1"/>
    <col min="9" max="9" width="3.42578125" style="6" customWidth="1"/>
    <col min="10" max="16384" width="11.42578125" style="6"/>
  </cols>
  <sheetData>
    <row r="1" spans="1:9" ht="15" customHeight="1">
      <c r="A1" s="21" t="s">
        <v>24</v>
      </c>
      <c r="B1" s="22" t="s">
        <v>0</v>
      </c>
      <c r="C1" s="23" t="s">
        <v>23</v>
      </c>
      <c r="D1" s="24" t="s">
        <v>18</v>
      </c>
      <c r="E1" s="25">
        <f>VALUE(LEFT(RIGHT('Fragebogen RB'!$A$4,5),4))</f>
        <v>2024</v>
      </c>
      <c r="F1" s="26">
        <f>'Fragebogen RB'!$M$19</f>
        <v>0</v>
      </c>
      <c r="G1" s="28" t="str">
        <f>IF(ISBLANK('Fragebogen RB'!M19),$G$26,'Fragebogen RB'!M19)</f>
        <v>k.A.</v>
      </c>
      <c r="H1" s="22" t="str">
        <f>IF(ISBLANK('Fragebogen RB'!AD19),"",'Fragebogen RB'!AD19)</f>
        <v/>
      </c>
      <c r="I1" s="14"/>
    </row>
    <row r="2" spans="1:9" ht="15" customHeight="1">
      <c r="A2" s="21" t="s">
        <v>25</v>
      </c>
      <c r="B2" s="22" t="s">
        <v>0</v>
      </c>
      <c r="C2" s="21" t="s">
        <v>23</v>
      </c>
      <c r="D2" s="26" t="s">
        <v>19</v>
      </c>
      <c r="E2" s="25">
        <f>VALUE(LEFT(RIGHT('Fragebogen RB'!$A$4,5),4))</f>
        <v>2024</v>
      </c>
      <c r="F2" s="26">
        <f>'Fragebogen RB'!$M$19</f>
        <v>0</v>
      </c>
      <c r="G2" s="28" t="str">
        <f>IF(ISBLANK('Fragebogen RB'!M20),$G$26,'Fragebogen RB'!M20)</f>
        <v>k.A.</v>
      </c>
      <c r="H2" s="22" t="str">
        <f>IF(ISBLANK('Fragebogen RB'!AD20),"",'Fragebogen RB'!AD20)</f>
        <v/>
      </c>
      <c r="I2" s="3"/>
    </row>
    <row r="3" spans="1:9" ht="15" customHeight="1">
      <c r="A3" s="21" t="s">
        <v>26</v>
      </c>
      <c r="B3" s="22" t="s">
        <v>0</v>
      </c>
      <c r="C3" s="21" t="s">
        <v>23</v>
      </c>
      <c r="D3" s="26" t="s">
        <v>20</v>
      </c>
      <c r="E3" s="25">
        <f>VALUE(LEFT(RIGHT('Fragebogen RB'!$A$4,5),4))</f>
        <v>2024</v>
      </c>
      <c r="F3" s="26">
        <f>'Fragebogen RB'!$M$19</f>
        <v>0</v>
      </c>
      <c r="G3" s="28" t="str">
        <f>IF(ISBLANK('Fragebogen RB'!M21),$G$26,'Fragebogen RB'!M21)</f>
        <v>k.A.</v>
      </c>
      <c r="H3" s="22" t="str">
        <f>IF(ISBLANK('Fragebogen RB'!AD21),"",'Fragebogen RB'!AD21)</f>
        <v/>
      </c>
      <c r="I3" s="3"/>
    </row>
    <row r="4" spans="1:9" ht="15" customHeight="1">
      <c r="A4" s="21" t="s">
        <v>27</v>
      </c>
      <c r="B4" s="22" t="s">
        <v>0</v>
      </c>
      <c r="C4" s="21" t="s">
        <v>23</v>
      </c>
      <c r="D4" s="26" t="s">
        <v>29</v>
      </c>
      <c r="E4" s="25">
        <f>VALUE(LEFT(RIGHT('Fragebogen RB'!$A$4,5),4))</f>
        <v>2024</v>
      </c>
      <c r="F4" s="26">
        <f>'Fragebogen RB'!$M$19</f>
        <v>0</v>
      </c>
      <c r="G4" s="29" t="str">
        <f>IF(ISBLANK('Fragebogen RB'!M22),$G$26,'Fragebogen RB'!M22)</f>
        <v>k.A.</v>
      </c>
      <c r="H4" s="22" t="str">
        <f>IF(ISBLANK('Fragebogen RB'!AD22),"",'Fragebogen RB'!AD22)</f>
        <v/>
      </c>
      <c r="I4" s="3"/>
    </row>
    <row r="5" spans="1:9" ht="15" customHeight="1">
      <c r="A5" s="21" t="s">
        <v>111</v>
      </c>
      <c r="B5" s="22" t="s">
        <v>113</v>
      </c>
      <c r="C5" s="21" t="s">
        <v>23</v>
      </c>
      <c r="D5" s="26" t="s">
        <v>112</v>
      </c>
      <c r="E5" s="25">
        <f>VALUE(LEFT(RIGHT('Fragebogen RB'!$A$4,5),4))</f>
        <v>2024</v>
      </c>
      <c r="F5" s="26">
        <f>'Fragebogen RB'!$M$19</f>
        <v>0</v>
      </c>
      <c r="G5" s="29" t="str">
        <f>IF(ISBLANK('Fragebogen RB'!M23),$G$26,'Fragebogen RB'!M23)</f>
        <v>k.A.</v>
      </c>
      <c r="H5" s="22" t="str">
        <f>IF(ISBLANK('Fragebogen RB'!AD23),"",'Fragebogen RB'!AD23)</f>
        <v/>
      </c>
      <c r="I5" s="3"/>
    </row>
    <row r="6" spans="1:9" s="7" customFormat="1" ht="15" customHeight="1">
      <c r="A6" s="30" t="s">
        <v>80</v>
      </c>
      <c r="B6" s="31" t="s">
        <v>34</v>
      </c>
      <c r="C6" s="30" t="s">
        <v>81</v>
      </c>
      <c r="D6" s="32" t="s">
        <v>82</v>
      </c>
      <c r="E6" s="25">
        <f>VALUE(LEFT(RIGHT('Fragebogen RB'!$A$4,5),4))</f>
        <v>2024</v>
      </c>
      <c r="F6" s="26">
        <f>'Fragebogen RB'!$M$19</f>
        <v>0</v>
      </c>
      <c r="G6" s="33" t="str">
        <f>IF(ISBLANK('Fragebogen RB'!X34),$G$26,'Fragebogen RB'!X34)</f>
        <v>k.A.</v>
      </c>
      <c r="H6" s="22" t="str">
        <f>IF(ISBLANK('Fragebogen RB'!AD34),"",'Fragebogen RB'!AD34)</f>
        <v/>
      </c>
      <c r="I6" s="3"/>
    </row>
    <row r="7" spans="1:9" s="7" customFormat="1" ht="15" customHeight="1">
      <c r="A7" s="30" t="s">
        <v>36</v>
      </c>
      <c r="B7" s="31" t="s">
        <v>34</v>
      </c>
      <c r="C7" s="30" t="s">
        <v>35</v>
      </c>
      <c r="D7" s="32" t="s">
        <v>14</v>
      </c>
      <c r="E7" s="25">
        <f>VALUE(LEFT(RIGHT('Fragebogen RB'!$A$4,5),4))</f>
        <v>2024</v>
      </c>
      <c r="F7" s="26">
        <f>'Fragebogen RB'!$M$19</f>
        <v>0</v>
      </c>
      <c r="G7" s="33" t="str">
        <f>IF(ISBLANK('Fragebogen RB'!AB38),$G$26,'Fragebogen RB'!AB38)</f>
        <v>k.A.</v>
      </c>
      <c r="H7" s="22" t="str">
        <f>IF(ISBLANK('Fragebogen RB'!AD38),"",'Fragebogen RB'!AD38)</f>
        <v/>
      </c>
      <c r="I7" s="3"/>
    </row>
    <row r="8" spans="1:9" ht="15" customHeight="1">
      <c r="A8" s="30" t="s">
        <v>66</v>
      </c>
      <c r="B8" s="31" t="s">
        <v>33</v>
      </c>
      <c r="C8" s="30" t="s">
        <v>68</v>
      </c>
      <c r="D8" s="32" t="s">
        <v>72</v>
      </c>
      <c r="E8" s="25">
        <f>VALUE(LEFT(RIGHT('Fragebogen RB'!$A$4,5),4))</f>
        <v>2024</v>
      </c>
      <c r="F8" s="26">
        <f>'Fragebogen RB'!$M$19</f>
        <v>0</v>
      </c>
      <c r="G8" s="33" t="str">
        <f>IF(ISBLANK('Fragebogen RB'!AB43),$G$26,'Fragebogen RB'!AB43)</f>
        <v>k.A.</v>
      </c>
      <c r="H8" s="22" t="str">
        <f>IF(ISBLANK('Fragebogen RB'!AD43),"",'Fragebogen RB'!AD43)</f>
        <v/>
      </c>
    </row>
    <row r="9" spans="1:9" ht="15" customHeight="1">
      <c r="A9" s="30" t="s">
        <v>67</v>
      </c>
      <c r="B9" s="31" t="s">
        <v>33</v>
      </c>
      <c r="C9" s="30" t="s">
        <v>68</v>
      </c>
      <c r="D9" s="32" t="s">
        <v>74</v>
      </c>
      <c r="E9" s="25">
        <f>VALUE(LEFT(RIGHT('Fragebogen RB'!$A$4,5),4))</f>
        <v>2024</v>
      </c>
      <c r="F9" s="26">
        <f>'Fragebogen RB'!$M$19</f>
        <v>0</v>
      </c>
      <c r="G9" s="33" t="str">
        <f>IF(ISBLANK('Fragebogen RB'!AB44),$G$26,'Fragebogen RB'!AB44)</f>
        <v>k.A.</v>
      </c>
      <c r="H9" s="22" t="str">
        <f>IF(ISBLANK('Fragebogen RB'!AD44),"",'Fragebogen RB'!AD44)</f>
        <v/>
      </c>
    </row>
    <row r="10" spans="1:9" ht="15" customHeight="1">
      <c r="A10" s="23" t="s">
        <v>116</v>
      </c>
      <c r="B10" s="79" t="s">
        <v>33</v>
      </c>
      <c r="C10" s="23" t="s">
        <v>68</v>
      </c>
      <c r="D10" s="32" t="s">
        <v>117</v>
      </c>
      <c r="E10" s="25">
        <f>VALUE(LEFT(RIGHT('Fragebogen RB'!$A$4,5),4))</f>
        <v>2024</v>
      </c>
      <c r="F10" s="26">
        <f>'Fragebogen RB'!$M$19</f>
        <v>0</v>
      </c>
      <c r="G10" s="33" t="str">
        <f>IF(ISBLANK('Fragebogen RB'!AB45),$G$26,'Fragebogen RB'!AB45)</f>
        <v>k.A.</v>
      </c>
      <c r="H10" s="22" t="str">
        <f>IF(ISBLANK('Fragebogen RB'!AD45),"",'Fragebogen RB'!AD45)</f>
        <v/>
      </c>
    </row>
    <row r="11" spans="1:9" ht="15" customHeight="1">
      <c r="A11" s="23" t="s">
        <v>118</v>
      </c>
      <c r="B11" s="79" t="s">
        <v>33</v>
      </c>
      <c r="C11" s="23" t="s">
        <v>68</v>
      </c>
      <c r="D11" s="32" t="s">
        <v>119</v>
      </c>
      <c r="E11" s="25">
        <f>VALUE(LEFT(RIGHT('Fragebogen RB'!$A$4,5),4))</f>
        <v>2024</v>
      </c>
      <c r="F11" s="26">
        <f>'Fragebogen RB'!$M$19</f>
        <v>0</v>
      </c>
      <c r="G11" s="33" t="str">
        <f>IF(ISBLANK('Fragebogen RB'!M45),$G$26,'Fragebogen RB'!M45)</f>
        <v>k.A.</v>
      </c>
      <c r="H11" s="22" t="str">
        <f>IF(ISBLANK('Fragebogen RB'!AD45),"",'Fragebogen RB'!AD45)</f>
        <v/>
      </c>
    </row>
    <row r="12" spans="1:9" ht="15" customHeight="1">
      <c r="A12" s="23" t="s">
        <v>78</v>
      </c>
      <c r="B12" s="79" t="s">
        <v>33</v>
      </c>
      <c r="C12" s="23" t="s">
        <v>79</v>
      </c>
      <c r="D12" s="38" t="s">
        <v>76</v>
      </c>
      <c r="E12" s="25">
        <f>VALUE(LEFT(RIGHT('Fragebogen RB'!$A$4,5),4))</f>
        <v>2024</v>
      </c>
      <c r="F12" s="26">
        <f>'Fragebogen RB'!$M$19</f>
        <v>0</v>
      </c>
      <c r="G12" s="33" t="str">
        <f>IF(ISBLANK('Fragebogen RB'!AB47),$G$26,'Fragebogen RB'!AB47)</f>
        <v>k.A.</v>
      </c>
      <c r="H12" s="22" t="str">
        <f>IF(ISBLANK('Fragebogen RB'!AD47),"",'Fragebogen RB'!AD47)</f>
        <v/>
      </c>
    </row>
    <row r="13" spans="1:9" ht="15" customHeight="1">
      <c r="A13" s="93" t="s">
        <v>101</v>
      </c>
      <c r="B13" s="94" t="s">
        <v>33</v>
      </c>
      <c r="C13" s="95" t="s">
        <v>79</v>
      </c>
      <c r="D13" s="38" t="s">
        <v>102</v>
      </c>
      <c r="E13" s="25">
        <f>VALUE(LEFT(RIGHT('Fragebogen RB'!$A$4,5),4))</f>
        <v>2024</v>
      </c>
      <c r="F13" s="26">
        <f>'Fragebogen RB'!$M$19</f>
        <v>0</v>
      </c>
      <c r="G13" s="33" t="str">
        <f>IF(ISBLANK('Fragebogen RB'!AB48),$G$26,'Fragebogen RB'!AB48)</f>
        <v>k.A.</v>
      </c>
      <c r="H13" s="22" t="str">
        <f>IF(ISBLANK('Fragebogen RB'!AD48),"",'Fragebogen RB'!AD48)</f>
        <v/>
      </c>
    </row>
    <row r="14" spans="1:9" ht="15" customHeight="1">
      <c r="A14" s="21" t="s">
        <v>38</v>
      </c>
      <c r="B14" s="22" t="s">
        <v>1</v>
      </c>
      <c r="C14" s="34" t="s">
        <v>11</v>
      </c>
      <c r="D14" s="26" t="s">
        <v>37</v>
      </c>
      <c r="E14" s="25">
        <f>VALUE(LEFT(RIGHT('Fragebogen RB'!$A$4,5),4))</f>
        <v>2024</v>
      </c>
      <c r="F14" s="26">
        <f>'Fragebogen RB'!$M$19</f>
        <v>0</v>
      </c>
      <c r="G14" s="33" t="str">
        <f>IF(ISBLANK('Fragebogen RB'!AB56),$G$26,'Fragebogen RB'!AB56)</f>
        <v>k.A.</v>
      </c>
      <c r="H14" s="22" t="str">
        <f>IF(ISBLANK('Fragebogen RB'!AD56),"",'Fragebogen RB'!AD56)</f>
        <v/>
      </c>
      <c r="I14" s="3"/>
    </row>
    <row r="15" spans="1:9" ht="15" customHeight="1">
      <c r="A15" s="30" t="s">
        <v>54</v>
      </c>
      <c r="B15" s="31" t="s">
        <v>1</v>
      </c>
      <c r="C15" s="35" t="s">
        <v>11</v>
      </c>
      <c r="D15" s="32" t="s">
        <v>57</v>
      </c>
      <c r="E15" s="25">
        <f>VALUE(LEFT(RIGHT('Fragebogen RB'!$A$4,5),4))</f>
        <v>2024</v>
      </c>
      <c r="F15" s="26">
        <f>'Fragebogen RB'!$M$19</f>
        <v>0</v>
      </c>
      <c r="G15" s="33" t="str">
        <f>IF(ISBLANK('Fragebogen RB'!AB57),$G$26,'Fragebogen RB'!AB57)</f>
        <v>k.A.</v>
      </c>
      <c r="H15" s="22" t="str">
        <f>IF(ISBLANK('Fragebogen RB'!AD57),"",'Fragebogen RB'!AD57)</f>
        <v/>
      </c>
      <c r="I15" s="3"/>
    </row>
    <row r="16" spans="1:9" ht="15" customHeight="1">
      <c r="A16" s="21" t="s">
        <v>28</v>
      </c>
      <c r="B16" s="22" t="s">
        <v>1</v>
      </c>
      <c r="C16" s="34" t="s">
        <v>11</v>
      </c>
      <c r="D16" s="26" t="s">
        <v>39</v>
      </c>
      <c r="E16" s="25">
        <f>VALUE(LEFT(RIGHT('Fragebogen RB'!$A$4,5),4))</f>
        <v>2024</v>
      </c>
      <c r="F16" s="26">
        <f>'Fragebogen RB'!$M$19</f>
        <v>0</v>
      </c>
      <c r="G16" s="33" t="str">
        <f>IF(ISBLANK('Fragebogen RB'!AB59),$G$26,'Fragebogen RB'!AB59)</f>
        <v>k.A.</v>
      </c>
      <c r="H16" s="22" t="str">
        <f>IF(ISBLANK('Fragebogen RB'!AD59),"",'Fragebogen RB'!AD59)</f>
        <v/>
      </c>
      <c r="I16" s="3"/>
    </row>
    <row r="17" spans="1:9" ht="15" customHeight="1">
      <c r="A17" s="30" t="s">
        <v>55</v>
      </c>
      <c r="B17" s="31" t="s">
        <v>1</v>
      </c>
      <c r="C17" s="35" t="s">
        <v>11</v>
      </c>
      <c r="D17" s="32" t="s">
        <v>58</v>
      </c>
      <c r="E17" s="25">
        <f>VALUE(LEFT(RIGHT('Fragebogen RB'!$A$4,5),4))</f>
        <v>2024</v>
      </c>
      <c r="F17" s="26">
        <f>'Fragebogen RB'!$M$19</f>
        <v>0</v>
      </c>
      <c r="G17" s="33" t="str">
        <f>IF(ISBLANK('Fragebogen RB'!AB60),$G$26,'Fragebogen RB'!AB60)</f>
        <v>k.A.</v>
      </c>
      <c r="H17" s="22" t="str">
        <f>IF(ISBLANK('Fragebogen RB'!AD60),"",'Fragebogen RB'!AD60)</f>
        <v/>
      </c>
      <c r="I17" s="3"/>
    </row>
    <row r="18" spans="1:9" ht="15" customHeight="1">
      <c r="A18" s="21" t="s">
        <v>40</v>
      </c>
      <c r="B18" s="22" t="s">
        <v>1</v>
      </c>
      <c r="C18" s="34" t="s">
        <v>12</v>
      </c>
      <c r="D18" s="26" t="s">
        <v>37</v>
      </c>
      <c r="E18" s="25">
        <f>VALUE(LEFT(RIGHT('Fragebogen RB'!$A$4,5),4))</f>
        <v>2024</v>
      </c>
      <c r="F18" s="26">
        <f>'Fragebogen RB'!$M$19</f>
        <v>0</v>
      </c>
      <c r="G18" s="33" t="str">
        <f>IF(ISBLANK('Fragebogen RB'!AB66),$G$26,'Fragebogen RB'!AB66)</f>
        <v>k.A.</v>
      </c>
      <c r="H18" s="22" t="str">
        <f>IF(ISBLANK('Fragebogen RB'!AD66),"",'Fragebogen RB'!AD66)</f>
        <v/>
      </c>
      <c r="I18" s="3"/>
    </row>
    <row r="19" spans="1:9" ht="15" customHeight="1">
      <c r="A19" s="21" t="s">
        <v>13</v>
      </c>
      <c r="B19" s="22" t="s">
        <v>1</v>
      </c>
      <c r="C19" s="34" t="s">
        <v>12</v>
      </c>
      <c r="D19" s="26" t="s">
        <v>39</v>
      </c>
      <c r="E19" s="25">
        <f>VALUE(LEFT(RIGHT('Fragebogen RB'!$A$4,5),4))</f>
        <v>2024</v>
      </c>
      <c r="F19" s="26">
        <f>'Fragebogen RB'!$M$19</f>
        <v>0</v>
      </c>
      <c r="G19" s="33" t="str">
        <f>IF(ISBLANK('Fragebogen RB'!AB67),$G$26,'Fragebogen RB'!AB67)</f>
        <v>k.A.</v>
      </c>
      <c r="H19" s="22" t="str">
        <f>IF(ISBLANK('Fragebogen RB'!AD67),"",'Fragebogen RB'!AD67)</f>
        <v/>
      </c>
      <c r="I19" s="3"/>
    </row>
    <row r="20" spans="1:9" s="7" customFormat="1" ht="15" customHeight="1">
      <c r="A20" s="30" t="s">
        <v>41</v>
      </c>
      <c r="B20" s="31" t="s">
        <v>33</v>
      </c>
      <c r="C20" s="30" t="s">
        <v>47</v>
      </c>
      <c r="D20" s="38" t="s">
        <v>63</v>
      </c>
      <c r="E20" s="25">
        <f>VALUE(LEFT(RIGHT('Fragebogen RB'!$A$4,5),4))</f>
        <v>2024</v>
      </c>
      <c r="F20" s="26">
        <f>'Fragebogen RB'!$M$19</f>
        <v>0</v>
      </c>
      <c r="G20" s="33" t="str">
        <f>IF(ISBLANK('Fragebogen RB'!AB73),$G$26,'Fragebogen RB'!AB73)</f>
        <v>k.A.</v>
      </c>
      <c r="H20" s="22" t="str">
        <f>IF(ISBLANK('Fragebogen RB'!AD73),"",'Fragebogen RB'!AD73)</f>
        <v/>
      </c>
      <c r="I20" s="3"/>
    </row>
    <row r="21" spans="1:9" s="7" customFormat="1" ht="15" customHeight="1">
      <c r="A21" s="30" t="s">
        <v>56</v>
      </c>
      <c r="B21" s="31" t="s">
        <v>33</v>
      </c>
      <c r="C21" s="30" t="s">
        <v>47</v>
      </c>
      <c r="D21" s="38" t="s">
        <v>75</v>
      </c>
      <c r="E21" s="25">
        <f>VALUE(LEFT(RIGHT('Fragebogen RB'!$A$4,5),4))</f>
        <v>2024</v>
      </c>
      <c r="F21" s="26">
        <f>'Fragebogen RB'!$M$19</f>
        <v>0</v>
      </c>
      <c r="G21" s="33" t="str">
        <f>IF(ISBLANK('Fragebogen RB'!AB74),$G$26,'Fragebogen RB'!AB74)</f>
        <v>k.A.</v>
      </c>
      <c r="H21" s="22" t="str">
        <f>IF(ISBLANK('Fragebogen RB'!AD74),"",'Fragebogen RB'!AD74)</f>
        <v/>
      </c>
      <c r="I21" s="3"/>
    </row>
    <row r="22" spans="1:9" s="7" customFormat="1" ht="15" customHeight="1">
      <c r="A22" s="30" t="s">
        <v>42</v>
      </c>
      <c r="B22" s="31" t="s">
        <v>33</v>
      </c>
      <c r="C22" s="30" t="s">
        <v>47</v>
      </c>
      <c r="D22" s="38" t="s">
        <v>62</v>
      </c>
      <c r="E22" s="25">
        <f>VALUE(LEFT(RIGHT('Fragebogen RB'!$A$4,5),4))</f>
        <v>2024</v>
      </c>
      <c r="F22" s="26">
        <f>'Fragebogen RB'!$M$19</f>
        <v>0</v>
      </c>
      <c r="G22" s="33" t="str">
        <f>IF(ISBLANK('Fragebogen RB'!AB75),$G$26,'Fragebogen RB'!AB75)</f>
        <v>k.A.</v>
      </c>
      <c r="H22" s="22" t="str">
        <f>IF(ISBLANK('Fragebogen RB'!AD75),"",'Fragebogen RB'!AD75)</f>
        <v/>
      </c>
      <c r="I22" s="3"/>
    </row>
    <row r="23" spans="1:9" ht="15" customHeight="1">
      <c r="A23" s="30" t="s">
        <v>43</v>
      </c>
      <c r="B23" s="31" t="s">
        <v>44</v>
      </c>
      <c r="C23" s="30" t="s">
        <v>46</v>
      </c>
      <c r="D23" s="32" t="s">
        <v>45</v>
      </c>
      <c r="E23" s="25">
        <f>VALUE(LEFT(RIGHT('Fragebogen RB'!$A$4,5),4))</f>
        <v>2024</v>
      </c>
      <c r="F23" s="26">
        <f>'Fragebogen RB'!$M$19</f>
        <v>0</v>
      </c>
      <c r="G23" s="33" t="str">
        <f>IF(ISBLANK('Fragebogen RB'!A83),$G$26,'Fragebogen RB'!A83)</f>
        <v>k.A.</v>
      </c>
      <c r="H23" s="22" t="str">
        <f>IF(ISBLANK('Fragebogen RB'!AD83),"",'Fragebogen RB'!AD83)</f>
        <v/>
      </c>
    </row>
    <row r="24" spans="1:9" ht="19.5" customHeight="1">
      <c r="A24" s="36"/>
      <c r="C24" s="36"/>
      <c r="E24" s="37"/>
      <c r="F24" s="24"/>
    </row>
    <row r="25" spans="1:9" ht="19.5" customHeight="1">
      <c r="A25" s="14" t="s">
        <v>2</v>
      </c>
      <c r="B25" s="15" t="s">
        <v>3</v>
      </c>
      <c r="C25" s="14" t="s">
        <v>4</v>
      </c>
      <c r="D25" s="14" t="s">
        <v>5</v>
      </c>
      <c r="E25" s="16" t="s">
        <v>6</v>
      </c>
      <c r="F25" s="14" t="s">
        <v>7</v>
      </c>
      <c r="G25" s="15" t="s">
        <v>8</v>
      </c>
      <c r="H25" s="15" t="s">
        <v>9</v>
      </c>
    </row>
    <row r="26" spans="1:9" ht="19.5" customHeight="1">
      <c r="A26" s="36"/>
      <c r="C26" s="36"/>
      <c r="E26" s="37"/>
      <c r="F26" s="24"/>
      <c r="G26" s="27" t="s">
        <v>10</v>
      </c>
    </row>
    <row r="27" spans="1:9" ht="19.5" customHeight="1">
      <c r="A27" s="36"/>
      <c r="C27" s="36"/>
      <c r="E27" s="37"/>
      <c r="F27" s="24"/>
    </row>
    <row r="28" spans="1:9" ht="19.5" customHeight="1">
      <c r="A28" s="36"/>
      <c r="C28" s="36"/>
      <c r="E28" s="37"/>
      <c r="F28" s="24"/>
    </row>
    <row r="29" spans="1:9" ht="19.5" customHeight="1">
      <c r="A29" s="36"/>
      <c r="C29" s="36"/>
      <c r="E29" s="37"/>
      <c r="F29" s="24"/>
    </row>
    <row r="30" spans="1:9" ht="19.5" customHeight="1">
      <c r="A30" s="36"/>
      <c r="C30" s="36"/>
      <c r="E30" s="37"/>
      <c r="F30" s="24"/>
    </row>
    <row r="31" spans="1:9" ht="19.5" customHeight="1">
      <c r="A31" s="36"/>
      <c r="C31" s="36"/>
      <c r="E31" s="37"/>
      <c r="F31" s="24"/>
    </row>
    <row r="32" spans="1:9" ht="19.5" customHeight="1">
      <c r="A32" s="36"/>
      <c r="C32" s="36"/>
      <c r="E32" s="37"/>
      <c r="F32" s="24"/>
    </row>
    <row r="33" spans="1:6" ht="19.5" customHeight="1">
      <c r="A33" s="36"/>
      <c r="C33" s="36"/>
      <c r="E33" s="37"/>
      <c r="F33" s="24"/>
    </row>
    <row r="34" spans="1:6" ht="19.5" customHeight="1">
      <c r="A34" s="36"/>
      <c r="C34" s="36"/>
      <c r="E34" s="37"/>
      <c r="F34" s="24"/>
    </row>
    <row r="35" spans="1:6" ht="19.5" customHeight="1">
      <c r="A35" s="36"/>
      <c r="C35" s="36"/>
      <c r="E35" s="37"/>
      <c r="F35" s="24"/>
    </row>
    <row r="36" spans="1:6" ht="19.5" customHeight="1">
      <c r="A36" s="36"/>
      <c r="C36" s="36"/>
      <c r="E36" s="37"/>
      <c r="F36" s="24"/>
    </row>
    <row r="37" spans="1:6" ht="19.5" customHeight="1">
      <c r="A37" s="36"/>
      <c r="C37" s="36"/>
      <c r="E37" s="37"/>
      <c r="F37" s="24"/>
    </row>
    <row r="38" spans="1:6" ht="19.5" customHeight="1">
      <c r="A38" s="36"/>
      <c r="C38" s="36"/>
      <c r="E38" s="37"/>
      <c r="F38" s="24"/>
    </row>
    <row r="39" spans="1:6" ht="19.5" customHeight="1">
      <c r="A39" s="36"/>
      <c r="C39" s="36"/>
      <c r="E39" s="37"/>
      <c r="F39" s="24"/>
    </row>
    <row r="40" spans="1:6" ht="19.5" customHeight="1">
      <c r="A40" s="36"/>
      <c r="C40" s="36"/>
      <c r="E40" s="37"/>
      <c r="F40" s="24"/>
    </row>
    <row r="41" spans="1:6" ht="19.5" customHeight="1">
      <c r="A41" s="36"/>
      <c r="C41" s="36"/>
      <c r="E41" s="37"/>
      <c r="F41" s="24"/>
    </row>
    <row r="42" spans="1:6" ht="19.5" customHeight="1">
      <c r="A42" s="36"/>
      <c r="C42" s="36"/>
      <c r="E42" s="37"/>
      <c r="F42" s="24"/>
    </row>
    <row r="43" spans="1:6" ht="19.5" customHeight="1">
      <c r="A43" s="36"/>
      <c r="C43" s="36"/>
      <c r="E43" s="37"/>
      <c r="F43" s="24"/>
    </row>
    <row r="44" spans="1:6" ht="19.5" customHeight="1">
      <c r="A44" s="36"/>
      <c r="C44" s="36"/>
      <c r="E44" s="37"/>
      <c r="F44" s="24"/>
    </row>
  </sheetData>
  <sheetProtection algorithmName="SHA-512" hashValue="mlY9wYSj/X07DyDNuFEfX9p0wDl6797P3VBIgxBnhqyfGDdwaEHFMfXyfTE9FW6SKlHqVtnHNKuTFKoXGHqCXg==" saltValue="l3uq5pm1MNjKxfO/QnxwlA==" spinCount="100000" sheet="1" objects="1" scenarios="1"/>
  <autoFilter ref="A1:H44" xr:uid="{00000000-0009-0000-0000-000001000000}"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&amp;L&amp;6&amp;F&amp;R&amp;6&amp;P/&amp;N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Fragebogen RB</vt:lpstr>
      <vt:lpstr>Transit</vt:lpstr>
      <vt:lpstr>Transit!Druckbereich</vt:lpstr>
    </vt:vector>
  </TitlesOfParts>
  <Company>Landesverwaltung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Giorgetta Silvio</dc:creator>
  <cp:lastModifiedBy>Giorgetta Silvio</cp:lastModifiedBy>
  <cp:lastPrinted>2023-12-01T16:58:58Z</cp:lastPrinted>
  <dcterms:created xsi:type="dcterms:W3CDTF">2011-10-26T06:58:31Z</dcterms:created>
  <dcterms:modified xsi:type="dcterms:W3CDTF">2024-12-17T21:06:08Z</dcterms:modified>
</cp:coreProperties>
</file>